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be\OneDrive\Dokumente\Aufgaben\"/>
    </mc:Choice>
  </mc:AlternateContent>
  <bookViews>
    <workbookView xWindow="0" yWindow="0" windowWidth="23040" windowHeight="8616"/>
  </bookViews>
  <sheets>
    <sheet name="Tabelle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Q15" i="1"/>
  <c r="P15" i="1"/>
  <c r="O15" i="1"/>
  <c r="N15" i="1"/>
  <c r="M15" i="1"/>
  <c r="R14" i="1"/>
  <c r="Q14" i="1"/>
  <c r="O14" i="1"/>
  <c r="N14" i="1"/>
  <c r="M14" i="1"/>
  <c r="R13" i="1"/>
  <c r="Q13" i="1"/>
  <c r="O13" i="1"/>
  <c r="N13" i="1"/>
  <c r="M13" i="1"/>
  <c r="R12" i="1"/>
  <c r="Q12" i="1"/>
  <c r="O12" i="1"/>
  <c r="N12" i="1"/>
  <c r="M12" i="1"/>
  <c r="R11" i="1"/>
  <c r="Q11" i="1"/>
  <c r="O11" i="1"/>
  <c r="N11" i="1"/>
  <c r="M11" i="1"/>
  <c r="R10" i="1"/>
  <c r="Q10" i="1"/>
  <c r="O10" i="1"/>
  <c r="N10" i="1"/>
  <c r="M10" i="1"/>
  <c r="R9" i="1"/>
  <c r="Q9" i="1"/>
  <c r="O9" i="1"/>
  <c r="N9" i="1"/>
  <c r="M9" i="1"/>
  <c r="K9" i="1"/>
  <c r="H9" i="1"/>
  <c r="R8" i="1"/>
  <c r="Q8" i="1"/>
  <c r="O8" i="1"/>
  <c r="N8" i="1"/>
  <c r="M8" i="1"/>
  <c r="K8" i="1"/>
  <c r="R7" i="1"/>
  <c r="Q7" i="1"/>
  <c r="O7" i="1"/>
  <c r="N7" i="1"/>
  <c r="M7" i="1"/>
  <c r="I7" i="1"/>
  <c r="R6" i="1"/>
  <c r="Q6" i="1"/>
  <c r="O6" i="1"/>
  <c r="N6" i="1"/>
  <c r="M6" i="1"/>
  <c r="K6" i="1"/>
  <c r="J6" i="1"/>
  <c r="I6" i="1"/>
  <c r="R5" i="1"/>
  <c r="Q5" i="1"/>
  <c r="O5" i="1"/>
  <c r="N5" i="1"/>
  <c r="M5" i="1"/>
  <c r="R4" i="1"/>
  <c r="Q4" i="1"/>
  <c r="O4" i="1"/>
  <c r="N4" i="1"/>
  <c r="M4" i="1"/>
  <c r="K4" i="1"/>
  <c r="J4" i="1"/>
  <c r="R3" i="1"/>
  <c r="Q3" i="1"/>
  <c r="P3" i="1"/>
  <c r="O3" i="1"/>
  <c r="N3" i="1"/>
  <c r="M3" i="1"/>
  <c r="K3" i="1"/>
  <c r="J3" i="1"/>
  <c r="I3" i="1"/>
  <c r="G3" i="1"/>
</calcChain>
</file>

<file path=xl/sharedStrings.xml><?xml version="1.0" encoding="utf-8"?>
<sst xmlns="http://schemas.openxmlformats.org/spreadsheetml/2006/main" count="29" uniqueCount="13">
  <si>
    <t>Monat</t>
  </si>
  <si>
    <t>Schuldenstand</t>
  </si>
  <si>
    <t>Vormonat</t>
  </si>
  <si>
    <t>Ratenzahlung</t>
  </si>
  <si>
    <t>am Monatsende</t>
  </si>
  <si>
    <t>davon</t>
  </si>
  <si>
    <t>Zinsen / Gebühren</t>
  </si>
  <si>
    <t>Tilgung</t>
  </si>
  <si>
    <t>Summen</t>
  </si>
  <si>
    <t>1. Jahr</t>
  </si>
  <si>
    <t>pNOM</t>
  </si>
  <si>
    <t>pEFF</t>
  </si>
  <si>
    <t>PNOM,PER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</si>
</sst>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000000%"/>
    <numFmt numFmtId="165" formatCode="0.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  <font>
      <sz val="7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ECCCC"/>
        <bgColor indexed="64"/>
      </patternFill>
    </fill>
    <fill>
      <patternFill patternType="solid">
        <fgColor rgb="FFE5E3E6"/>
        <bgColor indexed="64"/>
      </patternFill>
    </fill>
    <fill>
      <patternFill patternType="solid">
        <fgColor rgb="FFD9D7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right" vertical="center"/>
    </xf>
    <xf numFmtId="44" fontId="0" fillId="0" borderId="0" xfId="1" applyFont="1"/>
    <xf numFmtId="9" fontId="0" fillId="0" borderId="0" xfId="2" applyFont="1"/>
    <xf numFmtId="164" fontId="0" fillId="0" borderId="0" xfId="0" applyNumberFormat="1"/>
    <xf numFmtId="165" fontId="0" fillId="0" borderId="0" xfId="2" applyNumberFormat="1" applyFont="1"/>
    <xf numFmtId="164" fontId="0" fillId="0" borderId="0" xfId="2" applyNumberFormat="1" applyFont="1"/>
    <xf numFmtId="44" fontId="0" fillId="5" borderId="0" xfId="1" applyFont="1" applyFill="1"/>
    <xf numFmtId="164" fontId="0" fillId="6" borderId="0" xfId="2" applyNumberFormat="1" applyFont="1" applyFill="1"/>
    <xf numFmtId="44" fontId="2" fillId="4" borderId="2" xfId="1" applyFont="1" applyFill="1" applyBorder="1" applyAlignment="1">
      <alignment horizontal="right" vertical="center"/>
    </xf>
    <xf numFmtId="44" fontId="2" fillId="4" borderId="3" xfId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R1" sqref="R1"/>
    </sheetView>
  </sheetViews>
  <sheetFormatPr baseColWidth="10" defaultRowHeight="14.4" x14ac:dyDescent="0.3"/>
  <cols>
    <col min="2" max="3" width="11.5546875" style="7"/>
    <col min="4" max="4" width="13" style="7" bestFit="1" customWidth="1"/>
    <col min="5" max="6" width="11.5546875" style="7"/>
    <col min="7" max="7" width="13" customWidth="1"/>
  </cols>
  <sheetData>
    <row r="1" spans="1:18" x14ac:dyDescent="0.3">
      <c r="A1" s="16" t="s">
        <v>0</v>
      </c>
      <c r="B1" s="4" t="s">
        <v>1</v>
      </c>
      <c r="C1" s="4" t="s">
        <v>3</v>
      </c>
      <c r="D1" s="4" t="s">
        <v>5</v>
      </c>
      <c r="E1" s="4" t="s">
        <v>5</v>
      </c>
      <c r="F1" s="4" t="s">
        <v>1</v>
      </c>
      <c r="L1" s="16" t="s">
        <v>0</v>
      </c>
      <c r="M1" s="4" t="s">
        <v>1</v>
      </c>
      <c r="N1" s="4" t="s">
        <v>3</v>
      </c>
      <c r="O1" s="4" t="s">
        <v>5</v>
      </c>
      <c r="P1" s="4" t="s">
        <v>5</v>
      </c>
      <c r="Q1" s="4" t="s">
        <v>1</v>
      </c>
    </row>
    <row r="2" spans="1:18" ht="15" thickBot="1" x14ac:dyDescent="0.35">
      <c r="A2" s="17"/>
      <c r="B2" s="5" t="s">
        <v>2</v>
      </c>
      <c r="C2" s="5" t="s">
        <v>4</v>
      </c>
      <c r="D2" s="5" t="s">
        <v>6</v>
      </c>
      <c r="E2" s="5" t="s">
        <v>7</v>
      </c>
      <c r="F2" s="5" t="s">
        <v>4</v>
      </c>
      <c r="L2" s="17"/>
      <c r="M2" s="5" t="s">
        <v>2</v>
      </c>
      <c r="N2" s="5" t="s">
        <v>4</v>
      </c>
      <c r="O2" s="5" t="s">
        <v>6</v>
      </c>
      <c r="P2" s="5" t="s">
        <v>7</v>
      </c>
      <c r="Q2" s="5" t="s">
        <v>4</v>
      </c>
    </row>
    <row r="3" spans="1:18" ht="15" thickBot="1" x14ac:dyDescent="0.35">
      <c r="A3" s="1">
        <v>1</v>
      </c>
      <c r="B3" s="6">
        <v>479</v>
      </c>
      <c r="C3" s="6">
        <v>40.130000000000003</v>
      </c>
      <c r="D3" s="6">
        <v>0.4</v>
      </c>
      <c r="E3" s="6">
        <v>39.729999999999997</v>
      </c>
      <c r="F3" s="6">
        <v>439.27</v>
      </c>
      <c r="G3" s="11">
        <f>D3/B3</f>
        <v>8.3507306889352823E-4</v>
      </c>
      <c r="H3" t="s">
        <v>10</v>
      </c>
      <c r="I3" s="9">
        <f>12*(J4^(1/12)-1)</f>
        <v>9.9544573721539464E-3</v>
      </c>
      <c r="J3" s="10">
        <f>1+I3</f>
        <v>1.0099544573721539</v>
      </c>
      <c r="K3">
        <f>1/J3</f>
        <v>0.99014365717236907</v>
      </c>
      <c r="L3" s="1">
        <v>1</v>
      </c>
      <c r="M3" s="6">
        <f>B3</f>
        <v>479</v>
      </c>
      <c r="N3" s="6">
        <f>H9</f>
        <v>40.132224433956637</v>
      </c>
      <c r="O3" s="6">
        <f>M3*R3</f>
        <v>0.3973487567718117</v>
      </c>
      <c r="P3" s="6">
        <f>N3-O3</f>
        <v>39.734875677184824</v>
      </c>
      <c r="Q3" s="6">
        <f>M3-P3</f>
        <v>439.26512432281515</v>
      </c>
      <c r="R3" s="13">
        <f>I6</f>
        <v>8.295381143461622E-4</v>
      </c>
    </row>
    <row r="4" spans="1:18" ht="15" thickBot="1" x14ac:dyDescent="0.35">
      <c r="A4" s="1">
        <v>2</v>
      </c>
      <c r="B4" s="6">
        <v>439.27</v>
      </c>
      <c r="C4" s="6">
        <v>40.130000000000003</v>
      </c>
      <c r="D4" s="6">
        <v>0.36</v>
      </c>
      <c r="E4" s="6">
        <v>39.770000000000003</v>
      </c>
      <c r="F4" s="6">
        <v>399.5</v>
      </c>
      <c r="H4" t="s">
        <v>11</v>
      </c>
      <c r="I4" s="9">
        <v>0.01</v>
      </c>
      <c r="J4" s="10">
        <f>1+I4</f>
        <v>1.01</v>
      </c>
      <c r="K4">
        <f>1/J4</f>
        <v>0.99009900990099009</v>
      </c>
      <c r="L4" s="1">
        <v>2</v>
      </c>
      <c r="M4" s="6">
        <f>Q3</f>
        <v>439.26512432281515</v>
      </c>
      <c r="N4" s="6">
        <f>N3</f>
        <v>40.132224433956637</v>
      </c>
      <c r="O4" s="6">
        <f t="shared" ref="O4:O14" si="0">M4*R4</f>
        <v>0.36438716292878059</v>
      </c>
      <c r="P4" s="6">
        <v>39.770000000000003</v>
      </c>
      <c r="Q4" s="6">
        <f t="shared" ref="Q4:Q14" si="1">M4-P4</f>
        <v>399.49512432281517</v>
      </c>
      <c r="R4" s="11">
        <f>R3</f>
        <v>8.295381143461622E-4</v>
      </c>
    </row>
    <row r="5" spans="1:18" ht="15" thickBot="1" x14ac:dyDescent="0.35">
      <c r="A5" s="1">
        <v>3</v>
      </c>
      <c r="B5" s="6">
        <v>399.5</v>
      </c>
      <c r="C5" s="6">
        <v>40.130000000000003</v>
      </c>
      <c r="D5" s="6">
        <v>0.33</v>
      </c>
      <c r="E5" s="6">
        <v>39.799999999999997</v>
      </c>
      <c r="F5" s="6">
        <v>359.7</v>
      </c>
      <c r="L5" s="1">
        <v>3</v>
      </c>
      <c r="M5" s="6">
        <f t="shared" ref="M5:M14" si="2">Q4</f>
        <v>399.49512432281517</v>
      </c>
      <c r="N5" s="6">
        <f t="shared" ref="N5:N14" si="3">N4</f>
        <v>40.132224433956637</v>
      </c>
      <c r="O5" s="6">
        <f t="shared" si="0"/>
        <v>0.33139643212123376</v>
      </c>
      <c r="P5" s="6">
        <v>39.799999999999997</v>
      </c>
      <c r="Q5" s="6">
        <f t="shared" si="1"/>
        <v>359.69512432281516</v>
      </c>
      <c r="R5" s="11">
        <f t="shared" ref="R5:R14" si="4">R4</f>
        <v>8.295381143461622E-4</v>
      </c>
    </row>
    <row r="6" spans="1:18" ht="15" thickBot="1" x14ac:dyDescent="0.35">
      <c r="A6" s="1">
        <v>4</v>
      </c>
      <c r="B6" s="6">
        <v>359.7</v>
      </c>
      <c r="C6" s="6">
        <v>40.130000000000003</v>
      </c>
      <c r="D6" s="6">
        <v>0.3</v>
      </c>
      <c r="E6" s="6">
        <v>39.83</v>
      </c>
      <c r="F6" s="6">
        <v>319.86</v>
      </c>
      <c r="H6" t="s">
        <v>12</v>
      </c>
      <c r="I6" s="13">
        <f>I3/12</f>
        <v>8.295381143461622E-4</v>
      </c>
      <c r="J6" s="10">
        <f>1+I6</f>
        <v>1.0008295381143462</v>
      </c>
      <c r="K6">
        <f>1/J6</f>
        <v>0.99917114944877716</v>
      </c>
      <c r="L6" s="1">
        <v>4</v>
      </c>
      <c r="M6" s="6">
        <f t="shared" si="2"/>
        <v>359.69512432281516</v>
      </c>
      <c r="N6" s="6">
        <f t="shared" si="3"/>
        <v>40.132224433956637</v>
      </c>
      <c r="O6" s="6">
        <f t="shared" si="0"/>
        <v>0.2983808151702565</v>
      </c>
      <c r="P6" s="6">
        <v>39.83</v>
      </c>
      <c r="Q6" s="6">
        <f t="shared" si="1"/>
        <v>319.86512432281518</v>
      </c>
      <c r="R6" s="11">
        <f t="shared" si="4"/>
        <v>8.295381143461622E-4</v>
      </c>
    </row>
    <row r="7" spans="1:18" ht="15" thickBot="1" x14ac:dyDescent="0.35">
      <c r="A7" s="1">
        <v>5</v>
      </c>
      <c r="B7" s="6">
        <v>319.86</v>
      </c>
      <c r="C7" s="6">
        <v>40.130000000000003</v>
      </c>
      <c r="D7" s="6">
        <v>0.27</v>
      </c>
      <c r="E7" s="6">
        <v>39.869999999999997</v>
      </c>
      <c r="F7" s="6">
        <v>280</v>
      </c>
      <c r="I7" s="9">
        <f>I6*12</f>
        <v>9.9544573721539464E-3</v>
      </c>
      <c r="L7" s="1">
        <v>5</v>
      </c>
      <c r="M7" s="6">
        <f t="shared" si="2"/>
        <v>319.86512432281518</v>
      </c>
      <c r="N7" s="6">
        <f t="shared" si="3"/>
        <v>40.132224433956637</v>
      </c>
      <c r="O7" s="6">
        <f t="shared" si="0"/>
        <v>0.26534031207584885</v>
      </c>
      <c r="P7" s="6">
        <v>39.869999999999997</v>
      </c>
      <c r="Q7" s="6">
        <f t="shared" si="1"/>
        <v>279.99512432281517</v>
      </c>
      <c r="R7" s="11">
        <f t="shared" si="4"/>
        <v>8.295381143461622E-4</v>
      </c>
    </row>
    <row r="8" spans="1:18" ht="15" thickBot="1" x14ac:dyDescent="0.35">
      <c r="A8" s="1">
        <v>6</v>
      </c>
      <c r="B8" s="6">
        <v>280</v>
      </c>
      <c r="C8" s="6">
        <v>40.130000000000003</v>
      </c>
      <c r="D8" s="6">
        <v>0.23</v>
      </c>
      <c r="E8" s="6">
        <v>39.9</v>
      </c>
      <c r="F8" s="6">
        <v>240.1</v>
      </c>
      <c r="K8">
        <f>1-K6</f>
        <v>8.2885055122283724E-4</v>
      </c>
      <c r="L8" s="1">
        <v>6</v>
      </c>
      <c r="M8" s="6">
        <f t="shared" si="2"/>
        <v>279.99512432281517</v>
      </c>
      <c r="N8" s="6">
        <f t="shared" si="3"/>
        <v>40.132224433956637</v>
      </c>
      <c r="O8" s="6">
        <f t="shared" si="0"/>
        <v>0.23226662745686735</v>
      </c>
      <c r="P8" s="6">
        <v>39.9</v>
      </c>
      <c r="Q8" s="6">
        <f t="shared" si="1"/>
        <v>240.09512432281517</v>
      </c>
      <c r="R8" s="11">
        <f t="shared" si="4"/>
        <v>8.295381143461622E-4</v>
      </c>
    </row>
    <row r="9" spans="1:18" ht="15" thickBot="1" x14ac:dyDescent="0.35">
      <c r="A9" s="1">
        <v>7</v>
      </c>
      <c r="B9" s="6">
        <v>240.1</v>
      </c>
      <c r="C9" s="6">
        <v>40.130000000000003</v>
      </c>
      <c r="D9" s="6">
        <v>0.2</v>
      </c>
      <c r="E9" s="6">
        <v>39.93</v>
      </c>
      <c r="F9" s="6">
        <v>200.16</v>
      </c>
      <c r="H9" s="12">
        <f>479*K8/K9/K6</f>
        <v>40.132224433956637</v>
      </c>
      <c r="K9">
        <f>1-K6^12</f>
        <v>9.9009900990091326E-3</v>
      </c>
      <c r="L9" s="1">
        <v>7</v>
      </c>
      <c r="M9" s="6">
        <f t="shared" si="2"/>
        <v>240.09512432281517</v>
      </c>
      <c r="N9" s="6">
        <f t="shared" si="3"/>
        <v>40.132224433956637</v>
      </c>
      <c r="O9" s="6">
        <f t="shared" si="0"/>
        <v>0.19916805669445548</v>
      </c>
      <c r="P9" s="6">
        <v>39.93</v>
      </c>
      <c r="Q9" s="6">
        <f t="shared" si="1"/>
        <v>200.16512432281516</v>
      </c>
      <c r="R9" s="11">
        <f t="shared" si="4"/>
        <v>8.295381143461622E-4</v>
      </c>
    </row>
    <row r="10" spans="1:18" ht="15" thickBot="1" x14ac:dyDescent="0.35">
      <c r="A10" s="1">
        <v>8</v>
      </c>
      <c r="B10" s="6">
        <v>200.16</v>
      </c>
      <c r="C10" s="6">
        <v>40.130000000000003</v>
      </c>
      <c r="D10" s="6">
        <v>0.17</v>
      </c>
      <c r="E10" s="6">
        <v>39.97</v>
      </c>
      <c r="F10" s="6">
        <v>160.19999999999999</v>
      </c>
      <c r="L10" s="1">
        <v>8</v>
      </c>
      <c r="M10" s="6">
        <f t="shared" si="2"/>
        <v>200.16512432281516</v>
      </c>
      <c r="N10" s="6">
        <f t="shared" si="3"/>
        <v>40.132224433956637</v>
      </c>
      <c r="O10" s="6">
        <f t="shared" si="0"/>
        <v>0.16604459978861322</v>
      </c>
      <c r="P10" s="6">
        <v>39.97</v>
      </c>
      <c r="Q10" s="6">
        <f t="shared" si="1"/>
        <v>160.19512432281516</v>
      </c>
      <c r="R10" s="11">
        <f t="shared" si="4"/>
        <v>8.295381143461622E-4</v>
      </c>
    </row>
    <row r="11" spans="1:18" ht="15" thickBot="1" x14ac:dyDescent="0.35">
      <c r="A11" s="1">
        <v>9</v>
      </c>
      <c r="B11" s="6">
        <v>160.19999999999999</v>
      </c>
      <c r="C11" s="6">
        <v>40.130000000000003</v>
      </c>
      <c r="D11" s="6">
        <v>0.13</v>
      </c>
      <c r="E11" s="6">
        <v>40</v>
      </c>
      <c r="F11" s="6">
        <v>120.2</v>
      </c>
      <c r="L11" s="1">
        <v>9</v>
      </c>
      <c r="M11" s="6">
        <f t="shared" si="2"/>
        <v>160.19512432281516</v>
      </c>
      <c r="N11" s="6">
        <f t="shared" si="3"/>
        <v>40.132224433956637</v>
      </c>
      <c r="O11" s="6">
        <f t="shared" si="0"/>
        <v>0.13288796135819711</v>
      </c>
      <c r="P11" s="6">
        <v>40</v>
      </c>
      <c r="Q11" s="6">
        <f t="shared" si="1"/>
        <v>120.19512432281516</v>
      </c>
      <c r="R11" s="11">
        <f t="shared" si="4"/>
        <v>8.295381143461622E-4</v>
      </c>
    </row>
    <row r="12" spans="1:18" ht="15" thickBot="1" x14ac:dyDescent="0.35">
      <c r="A12" s="1">
        <v>10</v>
      </c>
      <c r="B12" s="6">
        <v>120.2</v>
      </c>
      <c r="C12" s="6">
        <v>40.130000000000003</v>
      </c>
      <c r="D12" s="6">
        <v>0.1</v>
      </c>
      <c r="E12" s="6">
        <v>40.03</v>
      </c>
      <c r="F12" s="6">
        <v>80.16</v>
      </c>
      <c r="I12" s="9"/>
      <c r="L12" s="1">
        <v>10</v>
      </c>
      <c r="M12" s="6">
        <f t="shared" si="2"/>
        <v>120.19512432281516</v>
      </c>
      <c r="N12" s="6">
        <f t="shared" si="3"/>
        <v>40.132224433956637</v>
      </c>
      <c r="O12" s="6">
        <f t="shared" si="0"/>
        <v>9.9706436784350622E-2</v>
      </c>
      <c r="P12" s="6">
        <v>40.03</v>
      </c>
      <c r="Q12" s="6">
        <f t="shared" si="1"/>
        <v>80.16512432281516</v>
      </c>
      <c r="R12" s="11">
        <f t="shared" si="4"/>
        <v>8.295381143461622E-4</v>
      </c>
    </row>
    <row r="13" spans="1:18" ht="15" thickBot="1" x14ac:dyDescent="0.35">
      <c r="A13" s="1">
        <v>11</v>
      </c>
      <c r="B13" s="6">
        <v>80.16</v>
      </c>
      <c r="C13" s="6">
        <v>40.130000000000003</v>
      </c>
      <c r="D13" s="6">
        <v>7.0000000000000007E-2</v>
      </c>
      <c r="E13" s="6">
        <v>40.07</v>
      </c>
      <c r="F13" s="6">
        <v>40.1</v>
      </c>
      <c r="L13" s="1">
        <v>11</v>
      </c>
      <c r="M13" s="6">
        <f t="shared" si="2"/>
        <v>80.16512432281516</v>
      </c>
      <c r="N13" s="6">
        <f t="shared" si="3"/>
        <v>40.132224433956637</v>
      </c>
      <c r="O13" s="6">
        <f t="shared" si="0"/>
        <v>6.6500026067073753E-2</v>
      </c>
      <c r="P13" s="6">
        <v>40.07</v>
      </c>
      <c r="Q13" s="6">
        <f t="shared" si="1"/>
        <v>40.09512432281516</v>
      </c>
      <c r="R13" s="11">
        <f t="shared" si="4"/>
        <v>8.295381143461622E-4</v>
      </c>
    </row>
    <row r="14" spans="1:18" ht="15" thickBot="1" x14ac:dyDescent="0.35">
      <c r="A14" s="1">
        <v>12</v>
      </c>
      <c r="B14" s="6">
        <v>40.1</v>
      </c>
      <c r="C14" s="6">
        <v>40.130000000000003</v>
      </c>
      <c r="D14" s="6">
        <v>0.03</v>
      </c>
      <c r="E14" s="6">
        <v>40.1</v>
      </c>
      <c r="F14" s="6">
        <v>0</v>
      </c>
      <c r="L14" s="1">
        <v>12</v>
      </c>
      <c r="M14" s="6">
        <f t="shared" si="2"/>
        <v>40.09512432281516</v>
      </c>
      <c r="N14" s="6">
        <f t="shared" si="3"/>
        <v>40.132224433956637</v>
      </c>
      <c r="O14" s="6">
        <f t="shared" si="0"/>
        <v>3.3260433825223035E-2</v>
      </c>
      <c r="P14" s="6">
        <v>40.1</v>
      </c>
      <c r="Q14" s="6">
        <f t="shared" si="1"/>
        <v>-4.8756771848417202E-3</v>
      </c>
      <c r="R14" s="11">
        <f t="shared" si="4"/>
        <v>8.295381143461622E-4</v>
      </c>
    </row>
    <row r="15" spans="1:18" x14ac:dyDescent="0.3">
      <c r="A15" s="2" t="s">
        <v>8</v>
      </c>
      <c r="B15" s="14">
        <v>479</v>
      </c>
      <c r="C15" s="14">
        <v>481.59</v>
      </c>
      <c r="D15" s="14">
        <v>2.59</v>
      </c>
      <c r="E15" s="14">
        <v>479</v>
      </c>
      <c r="F15" s="14">
        <v>0</v>
      </c>
      <c r="L15" s="2" t="s">
        <v>8</v>
      </c>
      <c r="M15" s="14">
        <f>SUM(M3:M14)</f>
        <v>3118.2263675509666</v>
      </c>
      <c r="N15" s="14">
        <f>SUM(N3:N14)</f>
        <v>481.58669320747975</v>
      </c>
      <c r="O15" s="14">
        <f>SUM(O3:O14)</f>
        <v>2.5866876210427128</v>
      </c>
      <c r="P15" s="14">
        <f>SUM(P3:P14)</f>
        <v>479.00487567718477</v>
      </c>
      <c r="Q15" s="14">
        <f>Q14</f>
        <v>-4.8756771848417202E-3</v>
      </c>
    </row>
    <row r="16" spans="1:18" ht="15" thickBot="1" x14ac:dyDescent="0.35">
      <c r="A16" s="3" t="s">
        <v>9</v>
      </c>
      <c r="B16" s="15"/>
      <c r="C16" s="15"/>
      <c r="D16" s="15"/>
      <c r="E16" s="15"/>
      <c r="F16" s="15"/>
      <c r="L16" s="3" t="s">
        <v>9</v>
      </c>
      <c r="M16" s="15"/>
      <c r="N16" s="15"/>
      <c r="O16" s="15"/>
      <c r="P16" s="15"/>
      <c r="Q16" s="15"/>
    </row>
    <row r="18" spans="14:15" x14ac:dyDescent="0.3">
      <c r="N18" s="8"/>
      <c r="O18" s="13">
        <f>O15/M15</f>
        <v>8.2953811434616253E-4</v>
      </c>
    </row>
  </sheetData>
  <mergeCells count="12">
    <mergeCell ref="L1:L2"/>
    <mergeCell ref="A1:A2"/>
    <mergeCell ref="B15:B16"/>
    <mergeCell ref="C15:C16"/>
    <mergeCell ref="D15:D16"/>
    <mergeCell ref="E15:E16"/>
    <mergeCell ref="F15:F16"/>
    <mergeCell ref="M15:M16"/>
    <mergeCell ref="N15:N16"/>
    <mergeCell ref="O15:O16"/>
    <mergeCell ref="P15:P16"/>
    <mergeCell ref="Q15:Q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</dc:creator>
  <cp:lastModifiedBy>Lambe</cp:lastModifiedBy>
  <dcterms:created xsi:type="dcterms:W3CDTF">2022-11-21T18:50:43Z</dcterms:created>
  <dcterms:modified xsi:type="dcterms:W3CDTF">2022-11-21T20:07:29Z</dcterms:modified>
</cp:coreProperties>
</file>