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mbe\OneDrive\Dokumente\Formeln\"/>
    </mc:Choice>
  </mc:AlternateContent>
  <bookViews>
    <workbookView xWindow="240" yWindow="252" windowWidth="15480" windowHeight="7812" activeTab="2"/>
  </bookViews>
  <sheets>
    <sheet name="Auf- Abzinsen" sheetId="13" r:id="rId1"/>
    <sheet name="(A) Linear" sheetId="9" r:id="rId2"/>
    <sheet name="(B) PAngV" sheetId="10" r:id="rId3"/>
    <sheet name="(Bm) periodische Verrechnung" sheetId="12" r:id="rId4"/>
    <sheet name="(C) Exp" sheetId="11" r:id="rId5"/>
  </sheets>
  <definedNames>
    <definedName name="_xlnm.Print_Area" localSheetId="1">'(A) Linear'!$A$1:$F$30</definedName>
    <definedName name="_xlnm.Print_Area" localSheetId="2">'(B) PAngV'!$A$1:$F$41</definedName>
    <definedName name="_xlnm.Print_Area" localSheetId="3">'(Bm) periodische Verrechnung'!$A$1:$F$41</definedName>
    <definedName name="_xlnm.Print_Area" localSheetId="4">'(C) Exp'!$A$1:$F$41</definedName>
  </definedNames>
  <calcPr calcId="162913"/>
</workbook>
</file>

<file path=xl/calcChain.xml><?xml version="1.0" encoding="utf-8"?>
<calcChain xmlns="http://schemas.openxmlformats.org/spreadsheetml/2006/main">
  <c r="O14" i="9" l="1"/>
  <c r="K14" i="9"/>
  <c r="O18" i="10"/>
  <c r="O14" i="10"/>
  <c r="K14" i="10"/>
  <c r="O16" i="10"/>
  <c r="K16" i="10"/>
  <c r="O18" i="11"/>
  <c r="O16" i="11"/>
  <c r="K16" i="11"/>
  <c r="K14" i="11"/>
  <c r="O14" i="11" s="1"/>
  <c r="M5" i="9"/>
  <c r="M7" i="9" s="1"/>
  <c r="K5" i="11"/>
  <c r="O18" i="12"/>
  <c r="O16" i="12"/>
  <c r="O14" i="12"/>
  <c r="O11" i="12"/>
  <c r="K5" i="9"/>
  <c r="M9" i="12" l="1"/>
  <c r="Q9" i="12" s="1"/>
  <c r="Q5" i="12"/>
  <c r="M5" i="11"/>
  <c r="M9" i="9"/>
  <c r="O7" i="12" l="1"/>
  <c r="O11" i="11"/>
  <c r="M11" i="11"/>
  <c r="Q9" i="11"/>
  <c r="M9" i="11"/>
  <c r="Q7" i="11"/>
  <c r="O7" i="11"/>
  <c r="Q5" i="11"/>
  <c r="M7" i="11" l="1"/>
  <c r="K5" i="12"/>
  <c r="M7" i="12"/>
  <c r="Q7" i="12" s="1"/>
  <c r="Q11" i="12" s="1"/>
  <c r="Q11" i="11"/>
  <c r="O5" i="12"/>
  <c r="O5" i="11"/>
  <c r="K14" i="12" l="1"/>
  <c r="K16" i="12"/>
  <c r="O9" i="12"/>
  <c r="O9" i="11"/>
  <c r="Q9" i="10" l="1"/>
  <c r="M9" i="10"/>
  <c r="Q7" i="10"/>
  <c r="O7" i="10"/>
  <c r="Q5" i="10"/>
  <c r="O5" i="10"/>
  <c r="Q11" i="10" l="1"/>
  <c r="Q9" i="9"/>
  <c r="Q7" i="9"/>
  <c r="O7" i="9"/>
  <c r="Q5" i="9"/>
  <c r="O5" i="9"/>
  <c r="Q11" i="9" l="1"/>
  <c r="O9" i="10"/>
  <c r="M7" i="10" l="1"/>
  <c r="O9" i="9"/>
  <c r="K5" i="10" l="1"/>
</calcChain>
</file>

<file path=xl/sharedStrings.xml><?xml version="1.0" encoding="utf-8"?>
<sst xmlns="http://schemas.openxmlformats.org/spreadsheetml/2006/main" count="140" uniqueCount="48">
  <si>
    <t>Laufzeit in Jahren</t>
  </si>
  <si>
    <t>(A)</t>
  </si>
  <si>
    <t>Gesamtrendite</t>
  </si>
  <si>
    <t>Zinssatz p.a.</t>
  </si>
  <si>
    <t>EINFACHE VERZINSUNG</t>
  </si>
  <si>
    <t>T</t>
  </si>
  <si>
    <t>Zinsverrechnung</t>
  </si>
  <si>
    <t>keine</t>
  </si>
  <si>
    <r>
      <t>(Nominal-) Zinssatz p.a.</t>
    </r>
    <r>
      <rPr>
        <sz val="20"/>
        <color theme="1"/>
        <rFont val="Cambria"/>
        <family val="1"/>
        <scheme val="major"/>
      </rPr>
      <t xml:space="preserve"> = konstant über die ganze Laufzeit</t>
    </r>
  </si>
  <si>
    <t>Zeitmessung in Jahren</t>
  </si>
  <si>
    <r>
      <rPr>
        <b/>
        <sz val="18"/>
        <color theme="1"/>
        <rFont val="Cambria"/>
        <family val="1"/>
        <scheme val="major"/>
      </rPr>
      <t>durchschnittliche</t>
    </r>
    <r>
      <rPr>
        <b/>
        <sz val="24"/>
        <color theme="1"/>
        <rFont val="Cambria"/>
        <family val="1"/>
        <scheme val="major"/>
      </rPr>
      <t xml:space="preserve">
Jahresrendite </t>
    </r>
  </si>
  <si>
    <t>linear stetig</t>
  </si>
  <si>
    <r>
      <rPr>
        <b/>
        <sz val="28"/>
        <rFont val="Calibri"/>
        <family val="2"/>
        <scheme val="minor"/>
      </rPr>
      <t>Current Value</t>
    </r>
    <r>
      <rPr>
        <sz val="28"/>
        <rFont val="Calibri"/>
        <family val="2"/>
        <scheme val="minor"/>
      </rPr>
      <t xml:space="preserve"> </t>
    </r>
    <r>
      <rPr>
        <sz val="24"/>
        <rFont val="Calibri"/>
        <family val="2"/>
        <scheme val="minor"/>
      </rPr>
      <t xml:space="preserve">
of a single future amount at </t>
    </r>
    <r>
      <rPr>
        <b/>
        <i/>
        <sz val="24"/>
        <rFont val="Cambria"/>
        <family val="1"/>
        <scheme val="major"/>
      </rPr>
      <t>T</t>
    </r>
    <r>
      <rPr>
        <b/>
        <sz val="24"/>
        <rFont val="Cambria"/>
        <family val="1"/>
        <scheme val="major"/>
      </rPr>
      <t xml:space="preserve">
</t>
    </r>
    <r>
      <rPr>
        <b/>
        <sz val="28"/>
        <rFont val="Calibri"/>
        <family val="2"/>
        <scheme val="minor"/>
      </rPr>
      <t>Kapitalwert = Barwert</t>
    </r>
  </si>
  <si>
    <r>
      <rPr>
        <b/>
        <sz val="28"/>
        <color theme="0"/>
        <rFont val="Calibri"/>
        <family val="2"/>
        <scheme val="minor"/>
      </rPr>
      <t xml:space="preserve">Future Value </t>
    </r>
    <r>
      <rPr>
        <sz val="24"/>
        <color theme="0"/>
        <rFont val="Calibri"/>
        <family val="2"/>
        <scheme val="minor"/>
      </rPr>
      <t xml:space="preserve">
of a single amount</t>
    </r>
  </si>
  <si>
    <t>r</t>
  </si>
  <si>
    <t>i=p%</t>
  </si>
  <si>
    <t>K(T)</t>
  </si>
  <si>
    <r>
      <t>K</t>
    </r>
    <r>
      <rPr>
        <b/>
        <i/>
        <vertAlign val="subscript"/>
        <sz val="24"/>
        <color theme="1"/>
        <rFont val="Cambria"/>
        <family val="1"/>
        <scheme val="major"/>
      </rPr>
      <t>0</t>
    </r>
  </si>
  <si>
    <t>i = p%</t>
  </si>
  <si>
    <t xml:space="preserve"> Future Values Of A Single Amount</t>
  </si>
  <si>
    <t>Zinseszins</t>
  </si>
  <si>
    <t>(B)</t>
  </si>
  <si>
    <t>jährlich</t>
  </si>
  <si>
    <r>
      <rPr>
        <b/>
        <sz val="18"/>
        <color theme="1"/>
        <rFont val="Cambria"/>
        <family val="1"/>
        <scheme val="major"/>
      </rPr>
      <t>effektiver</t>
    </r>
    <r>
      <rPr>
        <b/>
        <sz val="24"/>
        <color theme="1"/>
        <rFont val="Cambria"/>
        <family val="1"/>
        <scheme val="major"/>
      </rPr>
      <t xml:space="preserve"> 
Jahreszins</t>
    </r>
  </si>
  <si>
    <t>log-Rendite</t>
  </si>
  <si>
    <r>
      <t>r</t>
    </r>
    <r>
      <rPr>
        <b/>
        <i/>
        <vertAlign val="subscript"/>
        <sz val="24"/>
        <color theme="1"/>
        <rFont val="Cambria"/>
        <family val="1"/>
        <scheme val="major"/>
      </rPr>
      <t>log</t>
    </r>
  </si>
  <si>
    <r>
      <rPr>
        <b/>
        <sz val="18"/>
        <color theme="1"/>
        <rFont val="Cambria"/>
        <family val="1"/>
        <scheme val="major"/>
      </rPr>
      <t>logarithmierte</t>
    </r>
    <r>
      <rPr>
        <b/>
        <sz val="24"/>
        <color theme="1"/>
        <rFont val="Cambria"/>
        <family val="1"/>
        <scheme val="major"/>
      </rPr>
      <t xml:space="preserve">
Jahresrendite</t>
    </r>
  </si>
  <si>
    <t>kontinuierlich</t>
  </si>
  <si>
    <t>stetig exponentiell</t>
  </si>
  <si>
    <t>diskret exponentiell</t>
  </si>
  <si>
    <t>m-fach, periodisch</t>
  </si>
  <si>
    <t>n Jahre Laufzeit mit m Perioden pro Jahr</t>
  </si>
  <si>
    <r>
      <t>K</t>
    </r>
    <r>
      <rPr>
        <b/>
        <i/>
        <vertAlign val="subscript"/>
        <sz val="24"/>
        <color theme="0"/>
        <rFont val="Cambria"/>
        <family val="1"/>
        <scheme val="major"/>
      </rPr>
      <t>n</t>
    </r>
  </si>
  <si>
    <r>
      <t>i</t>
    </r>
    <r>
      <rPr>
        <i/>
        <vertAlign val="subscript"/>
        <sz val="24"/>
        <color theme="1"/>
        <rFont val="Cambria"/>
        <family val="1"/>
        <scheme val="major"/>
      </rPr>
      <t>eff</t>
    </r>
  </si>
  <si>
    <t>Gegeben</t>
  </si>
  <si>
    <t>Gesucht</t>
  </si>
  <si>
    <t>mit m = 12, d.h. monatliche Zinsverrechnung</t>
  </si>
  <si>
    <t>i = p% p.a.</t>
  </si>
  <si>
    <t>Zins-Zeit-Modell Typ</t>
  </si>
  <si>
    <t>i = X% p.a.</t>
  </si>
  <si>
    <r>
      <t>r</t>
    </r>
    <r>
      <rPr>
        <b/>
        <vertAlign val="subscript"/>
        <sz val="24"/>
        <color theme="1"/>
        <rFont val="Symbol"/>
        <family val="1"/>
        <charset val="2"/>
      </rPr>
      <t>Æ</t>
    </r>
    <r>
      <rPr>
        <b/>
        <i/>
        <vertAlign val="subscript"/>
        <sz val="24"/>
        <color theme="1"/>
        <rFont val="Cambria"/>
        <family val="1"/>
        <scheme val="major"/>
      </rPr>
      <t>log</t>
    </r>
  </si>
  <si>
    <r>
      <t>r</t>
    </r>
    <r>
      <rPr>
        <b/>
        <vertAlign val="subscript"/>
        <sz val="24"/>
        <color theme="1"/>
        <rFont val="Symbol"/>
        <family val="1"/>
        <charset val="2"/>
      </rPr>
      <t>Æ</t>
    </r>
  </si>
  <si>
    <r>
      <t xml:space="preserve">zukünfiger Kapitalwert (am Ende der Laufzeit zum Zeitpunkt </t>
    </r>
    <r>
      <rPr>
        <i/>
        <sz val="24"/>
        <color theme="1"/>
        <rFont val="Cambria"/>
        <family val="1"/>
        <scheme val="major"/>
      </rPr>
      <t>T, Endkapital, Ertrag)</t>
    </r>
  </si>
  <si>
    <t>Effektiver Jahreszins des PAngV Kontos</t>
  </si>
  <si>
    <r>
      <t xml:space="preserve">heutiger Kapitalwert = Barwert, </t>
    </r>
    <r>
      <rPr>
        <i/>
        <sz val="24"/>
        <color theme="1"/>
        <rFont val="Cambria"/>
        <family val="1"/>
        <scheme val="major"/>
      </rPr>
      <t>Anfangskapital, Aufwand</t>
    </r>
  </si>
  <si>
    <t>^^</t>
  </si>
  <si>
    <t>(C)</t>
  </si>
  <si>
    <t>i=X%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</si>
</sst>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00%"/>
    <numFmt numFmtId="165" formatCode="0.0000%"/>
    <numFmt numFmtId="166" formatCode="0.00000%"/>
    <numFmt numFmtId="167" formatCode="#,##0.00\ &quot;€&quot;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i/>
      <sz val="2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i/>
      <sz val="24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i/>
      <sz val="24"/>
      <color theme="1"/>
      <name val="Cambria"/>
      <family val="1"/>
      <scheme val="major"/>
    </font>
    <font>
      <b/>
      <sz val="24"/>
      <color theme="1"/>
      <name val="Calibri"/>
      <family val="2"/>
      <scheme val="minor"/>
    </font>
    <font>
      <b/>
      <sz val="24"/>
      <name val="Cambria"/>
      <family val="1"/>
      <scheme val="major"/>
    </font>
    <font>
      <sz val="24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i/>
      <sz val="24"/>
      <name val="Cambria"/>
      <family val="1"/>
      <scheme val="major"/>
    </font>
    <font>
      <b/>
      <i/>
      <sz val="24"/>
      <color theme="0"/>
      <name val="Cambria"/>
      <family val="1"/>
      <scheme val="major"/>
    </font>
    <font>
      <b/>
      <sz val="28"/>
      <color theme="0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b/>
      <i/>
      <vertAlign val="subscript"/>
      <sz val="24"/>
      <color theme="1"/>
      <name val="Cambria"/>
      <family val="1"/>
      <scheme val="major"/>
    </font>
    <font>
      <b/>
      <i/>
      <vertAlign val="subscript"/>
      <sz val="24"/>
      <color theme="0"/>
      <name val="Cambria"/>
      <family val="1"/>
      <scheme val="major"/>
    </font>
    <font>
      <i/>
      <vertAlign val="subscript"/>
      <sz val="24"/>
      <color theme="1"/>
      <name val="Cambria"/>
      <family val="1"/>
      <scheme val="major"/>
    </font>
    <font>
      <b/>
      <sz val="11"/>
      <color rgb="FFFF6600"/>
      <name val="Calibri"/>
      <family val="2"/>
      <scheme val="minor"/>
    </font>
    <font>
      <b/>
      <sz val="12"/>
      <color rgb="FFFF6600"/>
      <name val="Times New Roman"/>
      <family val="1"/>
    </font>
    <font>
      <b/>
      <vertAlign val="subscript"/>
      <sz val="24"/>
      <color theme="1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rgb="FFE3F3D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" xfId="0" applyFont="1" applyBorder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5" borderId="0" xfId="0" applyFont="1" applyFill="1" applyBorder="1"/>
    <xf numFmtId="0" fontId="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1" fillId="0" borderId="2" xfId="0" applyFont="1" applyBorder="1" applyAlignment="1">
      <alignment horizontal="center" vertical="center"/>
    </xf>
    <xf numFmtId="44" fontId="4" fillId="0" borderId="0" xfId="1" applyFont="1" applyBorder="1"/>
    <xf numFmtId="0" fontId="4" fillId="0" borderId="0" xfId="0" applyFont="1" applyBorder="1" applyAlignment="1">
      <alignment horizontal="right"/>
    </xf>
    <xf numFmtId="44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2" applyNumberFormat="1" applyFont="1" applyBorder="1" applyAlignment="1">
      <alignment horizontal="center" vertical="center"/>
    </xf>
    <xf numFmtId="9" fontId="4" fillId="0" borderId="0" xfId="2" applyFont="1" applyBorder="1"/>
    <xf numFmtId="165" fontId="4" fillId="0" borderId="0" xfId="2" applyNumberFormat="1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/>
    </xf>
    <xf numFmtId="0" fontId="5" fillId="7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Border="1"/>
    <xf numFmtId="0" fontId="5" fillId="6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center"/>
    </xf>
    <xf numFmtId="0" fontId="4" fillId="0" borderId="2" xfId="0" applyFont="1" applyBorder="1"/>
    <xf numFmtId="0" fontId="5" fillId="9" borderId="0" xfId="0" applyFont="1" applyFill="1" applyBorder="1" applyAlignment="1">
      <alignment horizontal="center" vertical="center" wrapText="1"/>
    </xf>
    <xf numFmtId="0" fontId="4" fillId="10" borderId="0" xfId="0" applyFont="1" applyFill="1" applyBorder="1"/>
    <xf numFmtId="0" fontId="9" fillId="10" borderId="0" xfId="0" applyFont="1" applyFill="1" applyBorder="1"/>
    <xf numFmtId="0" fontId="5" fillId="0" borderId="0" xfId="0" applyFont="1" applyBorder="1" applyAlignment="1">
      <alignment horizontal="left" vertical="center" indent="3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8" fontId="6" fillId="0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Border="1"/>
    <xf numFmtId="10" fontId="4" fillId="0" borderId="0" xfId="2" applyNumberFormat="1" applyFont="1" applyBorder="1" applyAlignment="1">
      <alignment horizontal="center"/>
    </xf>
    <xf numFmtId="1" fontId="9" fillId="0" borderId="0" xfId="1" applyNumberFormat="1" applyFont="1" applyBorder="1"/>
    <xf numFmtId="168" fontId="6" fillId="11" borderId="0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/>
    </xf>
    <xf numFmtId="167" fontId="4" fillId="11" borderId="0" xfId="1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 vertical="center"/>
    </xf>
    <xf numFmtId="1" fontId="4" fillId="0" borderId="0" xfId="0" applyNumberFormat="1" applyFont="1" applyBorder="1"/>
    <xf numFmtId="10" fontId="6" fillId="0" borderId="0" xfId="0" applyNumberFormat="1" applyFont="1" applyFill="1" applyBorder="1" applyAlignment="1">
      <alignment horizontal="center" vertical="center"/>
    </xf>
    <xf numFmtId="1" fontId="4" fillId="11" borderId="0" xfId="0" applyNumberFormat="1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/>
    </xf>
    <xf numFmtId="164" fontId="4" fillId="0" borderId="4" xfId="2" applyNumberFormat="1" applyFont="1" applyBorder="1" applyAlignment="1">
      <alignment horizontal="center"/>
    </xf>
    <xf numFmtId="10" fontId="6" fillId="0" borderId="5" xfId="0" applyNumberFormat="1" applyFont="1" applyFill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/>
    </xf>
    <xf numFmtId="0" fontId="6" fillId="0" borderId="0" xfId="0" applyFont="1" applyBorder="1"/>
    <xf numFmtId="10" fontId="6" fillId="0" borderId="0" xfId="2" applyNumberFormat="1" applyFont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10" fontId="6" fillId="0" borderId="5" xfId="2" applyNumberFormat="1" applyFont="1" applyBorder="1" applyAlignment="1">
      <alignment horizontal="center"/>
    </xf>
    <xf numFmtId="168" fontId="6" fillId="0" borderId="5" xfId="2" applyNumberFormat="1" applyFont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  <color rgb="FFE1DDC9"/>
      <color rgb="FFFFE593"/>
      <color rgb="FFE3F3D1"/>
      <color rgb="FFFDEADF"/>
      <color rgb="FF793B3C"/>
      <color rgb="FFFF6600"/>
      <color rgb="FFFDF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4797B74-5249-41C6-8BDB-788C6C388DCB}" type="doc">
      <dgm:prSet loTypeId="urn:microsoft.com/office/officeart/2005/8/layout/radial6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de-DE"/>
        </a:p>
      </dgm:t>
    </dgm:pt>
    <dgm:pt modelId="{AA1D0148-77D8-485C-B133-DB9078DAB667}">
      <dgm:prSet phldrT="[Text]"/>
      <dgm:spPr>
        <a:solidFill>
          <a:srgbClr val="C00000"/>
        </a:solidFill>
      </dgm:spPr>
      <dgm:t>
        <a:bodyPr/>
        <a:lstStyle/>
        <a:p>
          <a:r>
            <a:rPr lang="de-DE" b="0" i="1" dirty="0" smtClean="0">
              <a:latin typeface="+mn-lt"/>
            </a:rPr>
            <a:t>K</a:t>
          </a:r>
          <a:r>
            <a:rPr lang="de-DE" b="0" i="1" baseline="-25000" dirty="0" smtClean="0">
              <a:latin typeface="+mn-lt"/>
            </a:rPr>
            <a:t>E</a:t>
          </a:r>
          <a:endParaRPr lang="de-DE" b="0" i="1" baseline="-25000" dirty="0">
            <a:latin typeface="+mn-lt"/>
          </a:endParaRPr>
        </a:p>
      </dgm:t>
    </dgm:pt>
    <dgm:pt modelId="{EF3D5310-A4AE-4F78-895A-25CD56039C2C}" type="parTrans" cxnId="{490F9AC4-D567-45BC-852D-FF8B2E100585}">
      <dgm:prSet/>
      <dgm:spPr/>
      <dgm:t>
        <a:bodyPr/>
        <a:lstStyle/>
        <a:p>
          <a:endParaRPr lang="de-DE"/>
        </a:p>
      </dgm:t>
    </dgm:pt>
    <dgm:pt modelId="{76077EA1-7E68-4D28-B708-A674016E1F56}" type="sibTrans" cxnId="{490F9AC4-D567-45BC-852D-FF8B2E100585}">
      <dgm:prSet/>
      <dgm:spPr>
        <a:ln w="0">
          <a:solidFill>
            <a:schemeClr val="tx2">
              <a:lumMod val="20000"/>
              <a:lumOff val="80000"/>
            </a:schemeClr>
          </a:solidFill>
        </a:ln>
      </dgm:spPr>
      <dgm:t>
        <a:bodyPr/>
        <a:lstStyle/>
        <a:p>
          <a:endParaRPr lang="de-DE"/>
        </a:p>
      </dgm:t>
    </dgm:pt>
    <dgm:pt modelId="{BA56C89A-C300-4EB2-840A-F0351A15F698}">
      <dgm:prSet/>
      <dgm:spPr>
        <a:solidFill>
          <a:srgbClr val="FFC000"/>
        </a:solidFill>
      </dgm:spPr>
      <dgm:t>
        <a:bodyPr/>
        <a:lstStyle/>
        <a:p>
          <a:r>
            <a:rPr lang="de-DE" i="1" dirty="0" smtClean="0">
              <a:solidFill>
                <a:sysClr val="windowText" lastClr="000000"/>
              </a:solidFill>
            </a:rPr>
            <a:t>K</a:t>
          </a:r>
          <a:r>
            <a:rPr lang="de-DE" i="1" baseline="-25000" dirty="0" smtClean="0">
              <a:solidFill>
                <a:sysClr val="windowText" lastClr="000000"/>
              </a:solidFill>
            </a:rPr>
            <a:t>A</a:t>
          </a:r>
          <a:endParaRPr lang="de-DE" i="1" baseline="-25000" dirty="0">
            <a:solidFill>
              <a:sysClr val="windowText" lastClr="000000"/>
            </a:solidFill>
          </a:endParaRPr>
        </a:p>
      </dgm:t>
    </dgm:pt>
    <dgm:pt modelId="{DA626C1D-4F80-4489-8E79-9C3EA69EB959}" type="parTrans" cxnId="{CEF462AF-EA97-440C-A6E7-BE3DBC37BD11}">
      <dgm:prSet/>
      <dgm:spPr/>
      <dgm:t>
        <a:bodyPr/>
        <a:lstStyle/>
        <a:p>
          <a:endParaRPr lang="de-DE"/>
        </a:p>
      </dgm:t>
    </dgm:pt>
    <dgm:pt modelId="{0B9A8251-F708-4FB3-8D32-E59CA8BEF033}" type="sibTrans" cxnId="{CEF462AF-EA97-440C-A6E7-BE3DBC37BD11}">
      <dgm:prSet/>
      <dgm:spPr/>
      <dgm:t>
        <a:bodyPr/>
        <a:lstStyle/>
        <a:p>
          <a:endParaRPr lang="de-DE"/>
        </a:p>
      </dgm:t>
    </dgm:pt>
    <dgm:pt modelId="{72E1D559-099A-4754-8B81-E983A71E5AFE}">
      <dgm:prSet phldrT="[Text]" custT="1"/>
      <dgm:spPr>
        <a:solidFill>
          <a:schemeClr val="bg1"/>
        </a:solidFill>
        <a:ln>
          <a:solidFill>
            <a:schemeClr val="tx2">
              <a:lumMod val="20000"/>
              <a:lumOff val="80000"/>
            </a:schemeClr>
          </a:solidFill>
        </a:ln>
      </dgm:spPr>
      <dgm:t>
        <a:bodyPr/>
        <a:lstStyle/>
        <a:p>
          <a:pPr algn="ctr"/>
          <a:r>
            <a:rPr lang="de-DE" sz="3200" i="1" dirty="0">
              <a:solidFill>
                <a:schemeClr val="tx2">
                  <a:lumMod val="40000"/>
                  <a:lumOff val="60000"/>
                </a:schemeClr>
              </a:solidFill>
            </a:rPr>
            <a:t>   </a:t>
          </a:r>
          <a:r>
            <a:rPr lang="de-DE" sz="3200" b="1" i="1" dirty="0">
              <a:solidFill>
                <a:schemeClr val="tx2">
                  <a:lumMod val="40000"/>
                  <a:lumOff val="60000"/>
                </a:schemeClr>
              </a:solidFill>
            </a:rPr>
            <a:t>q</a:t>
          </a:r>
        </a:p>
      </dgm:t>
    </dgm:pt>
    <dgm:pt modelId="{7D1E699D-725A-470A-AB13-C4B68435BD4F}" type="sibTrans" cxnId="{99A24736-028C-44E3-90F9-5515442AF04D}">
      <dgm:prSet/>
      <dgm:spPr/>
      <dgm:t>
        <a:bodyPr/>
        <a:lstStyle/>
        <a:p>
          <a:endParaRPr lang="de-DE"/>
        </a:p>
      </dgm:t>
    </dgm:pt>
    <dgm:pt modelId="{34E6F963-B5DF-43D8-A008-4B647C5E354B}" type="parTrans" cxnId="{99A24736-028C-44E3-90F9-5515442AF04D}">
      <dgm:prSet/>
      <dgm:spPr/>
      <dgm:t>
        <a:bodyPr/>
        <a:lstStyle/>
        <a:p>
          <a:endParaRPr lang="de-DE"/>
        </a:p>
      </dgm:t>
    </dgm:pt>
    <dgm:pt modelId="{CD614251-027F-4D8B-AA5F-E3B9A4B2922A}" type="pres">
      <dgm:prSet presAssocID="{94797B74-5249-41C6-8BDB-788C6C388DCB}" presName="Name0" presStyleCnt="0">
        <dgm:presLayoutVars>
          <dgm:chMax val="1"/>
          <dgm:dir/>
          <dgm:animLvl val="ctr"/>
          <dgm:resizeHandles val="exact"/>
        </dgm:presLayoutVars>
      </dgm:prSet>
      <dgm:spPr/>
      <dgm:t>
        <a:bodyPr/>
        <a:lstStyle/>
        <a:p>
          <a:endParaRPr lang="de-DE"/>
        </a:p>
      </dgm:t>
    </dgm:pt>
    <dgm:pt modelId="{3FA44838-BA5F-4733-A6A9-5B3758266547}" type="pres">
      <dgm:prSet presAssocID="{72E1D559-099A-4754-8B81-E983A71E5AFE}" presName="centerShape" presStyleLbl="node0" presStyleIdx="0" presStyleCnt="1" custScaleX="75006" custScaleY="75006" custLinFactNeighborX="4366" custLinFactNeighborY="9068"/>
      <dgm:spPr>
        <a:prstGeom prst="rightArrow">
          <a:avLst/>
        </a:prstGeom>
      </dgm:spPr>
      <dgm:t>
        <a:bodyPr/>
        <a:lstStyle/>
        <a:p>
          <a:endParaRPr lang="de-DE"/>
        </a:p>
      </dgm:t>
    </dgm:pt>
    <dgm:pt modelId="{877A47C6-FBED-4E10-A19B-DF23D4EBFB7F}" type="pres">
      <dgm:prSet presAssocID="{AA1D0148-77D8-485C-B133-DB9078DAB667}" presName="node" presStyleLbl="node1" presStyleIdx="0" presStyleCnt="2" custScaleX="114567" custScaleY="114567" custRadScaleRad="170179" custRadScaleInc="197254">
        <dgm:presLayoutVars>
          <dgm:bulletEnabled val="1"/>
        </dgm:presLayoutVars>
      </dgm:prSet>
      <dgm:spPr/>
      <dgm:t>
        <a:bodyPr/>
        <a:lstStyle/>
        <a:p>
          <a:endParaRPr lang="de-DE"/>
        </a:p>
      </dgm:t>
    </dgm:pt>
    <dgm:pt modelId="{2B56B2F8-CB27-4E7A-B0F4-141BAF8CC0D3}" type="pres">
      <dgm:prSet presAssocID="{AA1D0148-77D8-485C-B133-DB9078DAB667}" presName="dummy" presStyleCnt="0"/>
      <dgm:spPr/>
    </dgm:pt>
    <dgm:pt modelId="{C2651DCC-EC7B-465E-B512-3FDD997F8DCF}" type="pres">
      <dgm:prSet presAssocID="{76077EA1-7E68-4D28-B708-A674016E1F56}" presName="sibTrans" presStyleLbl="sibTrans2D1" presStyleIdx="0" presStyleCnt="2" custScaleY="37095"/>
      <dgm:spPr/>
      <dgm:t>
        <a:bodyPr/>
        <a:lstStyle/>
        <a:p>
          <a:endParaRPr lang="de-DE"/>
        </a:p>
      </dgm:t>
    </dgm:pt>
    <dgm:pt modelId="{3EC57FC2-B847-449B-BA22-99986E401260}" type="pres">
      <dgm:prSet presAssocID="{BA56C89A-C300-4EB2-840A-F0351A15F698}" presName="node" presStyleLbl="node1" presStyleIdx="1" presStyleCnt="2" custScaleX="114567" custScaleY="114567" custRadScaleRad="146016" custRadScaleInc="99204">
        <dgm:presLayoutVars>
          <dgm:bulletEnabled val="1"/>
        </dgm:presLayoutVars>
      </dgm:prSet>
      <dgm:spPr/>
      <dgm:t>
        <a:bodyPr/>
        <a:lstStyle/>
        <a:p>
          <a:endParaRPr lang="de-DE"/>
        </a:p>
      </dgm:t>
    </dgm:pt>
    <dgm:pt modelId="{D2D2F92C-43AF-4FC8-8E19-1A24A33F475C}" type="pres">
      <dgm:prSet presAssocID="{BA56C89A-C300-4EB2-840A-F0351A15F698}" presName="dummy" presStyleCnt="0"/>
      <dgm:spPr/>
    </dgm:pt>
    <dgm:pt modelId="{DC9E1693-A938-4287-A23F-ED651E9E1B45}" type="pres">
      <dgm:prSet presAssocID="{0B9A8251-F708-4FB3-8D32-E59CA8BEF033}" presName="sibTrans" presStyleLbl="sibTrans2D1" presStyleIdx="1" presStyleCnt="2" custScaleY="44396"/>
      <dgm:spPr/>
      <dgm:t>
        <a:bodyPr/>
        <a:lstStyle/>
        <a:p>
          <a:endParaRPr lang="de-DE"/>
        </a:p>
      </dgm:t>
    </dgm:pt>
  </dgm:ptLst>
  <dgm:cxnLst>
    <dgm:cxn modelId="{DA928942-1199-4A2A-921F-7046B362DBA0}" type="presOf" srcId="{BA56C89A-C300-4EB2-840A-F0351A15F698}" destId="{3EC57FC2-B847-449B-BA22-99986E401260}" srcOrd="0" destOrd="0" presId="urn:microsoft.com/office/officeart/2005/8/layout/radial6"/>
    <dgm:cxn modelId="{490F9AC4-D567-45BC-852D-FF8B2E100585}" srcId="{72E1D559-099A-4754-8B81-E983A71E5AFE}" destId="{AA1D0148-77D8-485C-B133-DB9078DAB667}" srcOrd="0" destOrd="0" parTransId="{EF3D5310-A4AE-4F78-895A-25CD56039C2C}" sibTransId="{76077EA1-7E68-4D28-B708-A674016E1F56}"/>
    <dgm:cxn modelId="{F2CC607C-219A-486F-9007-6F698478127F}" type="presOf" srcId="{72E1D559-099A-4754-8B81-E983A71E5AFE}" destId="{3FA44838-BA5F-4733-A6A9-5B3758266547}" srcOrd="0" destOrd="0" presId="urn:microsoft.com/office/officeart/2005/8/layout/radial6"/>
    <dgm:cxn modelId="{3F686E43-4517-42B1-B017-C4BF8C930890}" type="presOf" srcId="{AA1D0148-77D8-485C-B133-DB9078DAB667}" destId="{877A47C6-FBED-4E10-A19B-DF23D4EBFB7F}" srcOrd="0" destOrd="0" presId="urn:microsoft.com/office/officeart/2005/8/layout/radial6"/>
    <dgm:cxn modelId="{A97FF9A1-91CC-4E23-BB09-E7D2EF7D6860}" type="presOf" srcId="{94797B74-5249-41C6-8BDB-788C6C388DCB}" destId="{CD614251-027F-4D8B-AA5F-E3B9A4B2922A}" srcOrd="0" destOrd="0" presId="urn:microsoft.com/office/officeart/2005/8/layout/radial6"/>
    <dgm:cxn modelId="{99A24736-028C-44E3-90F9-5515442AF04D}" srcId="{94797B74-5249-41C6-8BDB-788C6C388DCB}" destId="{72E1D559-099A-4754-8B81-E983A71E5AFE}" srcOrd="0" destOrd="0" parTransId="{34E6F963-B5DF-43D8-A008-4B647C5E354B}" sibTransId="{7D1E699D-725A-470A-AB13-C4B68435BD4F}"/>
    <dgm:cxn modelId="{9E3C7BDD-F702-4BC2-966D-8A3AB5FA3570}" type="presOf" srcId="{0B9A8251-F708-4FB3-8D32-E59CA8BEF033}" destId="{DC9E1693-A938-4287-A23F-ED651E9E1B45}" srcOrd="0" destOrd="0" presId="urn:microsoft.com/office/officeart/2005/8/layout/radial6"/>
    <dgm:cxn modelId="{270E3D1D-21A1-4304-B635-6643ED284F1B}" type="presOf" srcId="{76077EA1-7E68-4D28-B708-A674016E1F56}" destId="{C2651DCC-EC7B-465E-B512-3FDD997F8DCF}" srcOrd="0" destOrd="0" presId="urn:microsoft.com/office/officeart/2005/8/layout/radial6"/>
    <dgm:cxn modelId="{CEF462AF-EA97-440C-A6E7-BE3DBC37BD11}" srcId="{72E1D559-099A-4754-8B81-E983A71E5AFE}" destId="{BA56C89A-C300-4EB2-840A-F0351A15F698}" srcOrd="1" destOrd="0" parTransId="{DA626C1D-4F80-4489-8E79-9C3EA69EB959}" sibTransId="{0B9A8251-F708-4FB3-8D32-E59CA8BEF033}"/>
    <dgm:cxn modelId="{75D2B4B7-871D-4E8A-8FF4-CCC3C74A920A}" type="presParOf" srcId="{CD614251-027F-4D8B-AA5F-E3B9A4B2922A}" destId="{3FA44838-BA5F-4733-A6A9-5B3758266547}" srcOrd="0" destOrd="0" presId="urn:microsoft.com/office/officeart/2005/8/layout/radial6"/>
    <dgm:cxn modelId="{FF2D1BAE-8ED5-4111-83B6-1B4938F61C5A}" type="presParOf" srcId="{CD614251-027F-4D8B-AA5F-E3B9A4B2922A}" destId="{877A47C6-FBED-4E10-A19B-DF23D4EBFB7F}" srcOrd="1" destOrd="0" presId="urn:microsoft.com/office/officeart/2005/8/layout/radial6"/>
    <dgm:cxn modelId="{F0A68BDE-C1CD-4456-B3F7-5E6950E8C109}" type="presParOf" srcId="{CD614251-027F-4D8B-AA5F-E3B9A4B2922A}" destId="{2B56B2F8-CB27-4E7A-B0F4-141BAF8CC0D3}" srcOrd="2" destOrd="0" presId="urn:microsoft.com/office/officeart/2005/8/layout/radial6"/>
    <dgm:cxn modelId="{D4567831-7BC0-4F2C-9FB1-8FA02654AD8B}" type="presParOf" srcId="{CD614251-027F-4D8B-AA5F-E3B9A4B2922A}" destId="{C2651DCC-EC7B-465E-B512-3FDD997F8DCF}" srcOrd="3" destOrd="0" presId="urn:microsoft.com/office/officeart/2005/8/layout/radial6"/>
    <dgm:cxn modelId="{5526459C-40BA-4FC8-90AB-E4EA35030C02}" type="presParOf" srcId="{CD614251-027F-4D8B-AA5F-E3B9A4B2922A}" destId="{3EC57FC2-B847-449B-BA22-99986E401260}" srcOrd="4" destOrd="0" presId="urn:microsoft.com/office/officeart/2005/8/layout/radial6"/>
    <dgm:cxn modelId="{CAE55BA4-550F-49C3-8298-7C021FA8E649}" type="presParOf" srcId="{CD614251-027F-4D8B-AA5F-E3B9A4B2922A}" destId="{D2D2F92C-43AF-4FC8-8E19-1A24A33F475C}" srcOrd="5" destOrd="0" presId="urn:microsoft.com/office/officeart/2005/8/layout/radial6"/>
    <dgm:cxn modelId="{DF5BF3B8-15ED-44A7-BC36-241542F7AB1E}" type="presParOf" srcId="{CD614251-027F-4D8B-AA5F-E3B9A4B2922A}" destId="{DC9E1693-A938-4287-A23F-ED651E9E1B45}" srcOrd="6" destOrd="0" presId="urn:microsoft.com/office/officeart/2005/8/layout/radial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4797B74-5249-41C6-8BDB-788C6C388DCB}" type="doc">
      <dgm:prSet loTypeId="urn:microsoft.com/office/officeart/2005/8/layout/radial6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de-DE"/>
        </a:p>
      </dgm:t>
    </dgm:pt>
    <dgm:pt modelId="{AA1D0148-77D8-485C-B133-DB9078DAB667}">
      <dgm:prSet phldrT="[Text]"/>
      <dgm:spPr>
        <a:solidFill>
          <a:srgbClr val="C00000"/>
        </a:solidFill>
      </dgm:spPr>
      <dgm:t>
        <a:bodyPr/>
        <a:lstStyle/>
        <a:p>
          <a:r>
            <a:rPr lang="de-DE" b="0" i="1" dirty="0" smtClean="0">
              <a:latin typeface="+mn-lt"/>
            </a:rPr>
            <a:t>K</a:t>
          </a:r>
          <a:r>
            <a:rPr lang="de-DE" b="0" i="1" baseline="-25000" dirty="0" smtClean="0">
              <a:latin typeface="+mn-lt"/>
            </a:rPr>
            <a:t>T</a:t>
          </a:r>
          <a:endParaRPr lang="de-DE" b="0" i="1" baseline="-25000" dirty="0">
            <a:latin typeface="+mn-lt"/>
          </a:endParaRPr>
        </a:p>
      </dgm:t>
    </dgm:pt>
    <dgm:pt modelId="{EF3D5310-A4AE-4F78-895A-25CD56039C2C}" type="parTrans" cxnId="{490F9AC4-D567-45BC-852D-FF8B2E100585}">
      <dgm:prSet/>
      <dgm:spPr/>
      <dgm:t>
        <a:bodyPr/>
        <a:lstStyle/>
        <a:p>
          <a:endParaRPr lang="de-DE"/>
        </a:p>
      </dgm:t>
    </dgm:pt>
    <dgm:pt modelId="{76077EA1-7E68-4D28-B708-A674016E1F56}" type="sibTrans" cxnId="{490F9AC4-D567-45BC-852D-FF8B2E100585}">
      <dgm:prSet/>
      <dgm:spPr>
        <a:ln w="0">
          <a:solidFill>
            <a:schemeClr val="tx2">
              <a:lumMod val="20000"/>
              <a:lumOff val="80000"/>
            </a:schemeClr>
          </a:solidFill>
        </a:ln>
      </dgm:spPr>
      <dgm:t>
        <a:bodyPr/>
        <a:lstStyle/>
        <a:p>
          <a:endParaRPr lang="de-DE"/>
        </a:p>
      </dgm:t>
    </dgm:pt>
    <dgm:pt modelId="{BA56C89A-C300-4EB2-840A-F0351A15F698}">
      <dgm:prSet/>
      <dgm:spPr>
        <a:solidFill>
          <a:srgbClr val="FFC000"/>
        </a:solidFill>
      </dgm:spPr>
      <dgm:t>
        <a:bodyPr/>
        <a:lstStyle/>
        <a:p>
          <a:r>
            <a:rPr lang="de-DE" i="1" dirty="0" smtClean="0">
              <a:solidFill>
                <a:sysClr val="windowText" lastClr="000000"/>
              </a:solidFill>
            </a:rPr>
            <a:t>K</a:t>
          </a:r>
          <a:r>
            <a:rPr lang="de-DE" i="1" baseline="-25000" dirty="0" smtClean="0">
              <a:solidFill>
                <a:sysClr val="windowText" lastClr="000000"/>
              </a:solidFill>
            </a:rPr>
            <a:t>0</a:t>
          </a:r>
          <a:endParaRPr lang="de-DE" i="1" baseline="-25000" dirty="0">
            <a:solidFill>
              <a:sysClr val="windowText" lastClr="000000"/>
            </a:solidFill>
          </a:endParaRPr>
        </a:p>
      </dgm:t>
    </dgm:pt>
    <dgm:pt modelId="{DA626C1D-4F80-4489-8E79-9C3EA69EB959}" type="parTrans" cxnId="{CEF462AF-EA97-440C-A6E7-BE3DBC37BD11}">
      <dgm:prSet/>
      <dgm:spPr/>
      <dgm:t>
        <a:bodyPr/>
        <a:lstStyle/>
        <a:p>
          <a:endParaRPr lang="de-DE"/>
        </a:p>
      </dgm:t>
    </dgm:pt>
    <dgm:pt modelId="{0B9A8251-F708-4FB3-8D32-E59CA8BEF033}" type="sibTrans" cxnId="{CEF462AF-EA97-440C-A6E7-BE3DBC37BD11}">
      <dgm:prSet/>
      <dgm:spPr/>
      <dgm:t>
        <a:bodyPr/>
        <a:lstStyle/>
        <a:p>
          <a:endParaRPr lang="de-DE"/>
        </a:p>
      </dgm:t>
    </dgm:pt>
    <dgm:pt modelId="{72E1D559-099A-4754-8B81-E983A71E5AFE}">
      <dgm:prSet phldrT="[Text]" custT="1"/>
      <dgm:spPr>
        <a:solidFill>
          <a:schemeClr val="bg1"/>
        </a:solidFill>
        <a:ln>
          <a:solidFill>
            <a:schemeClr val="tx2">
              <a:lumMod val="20000"/>
              <a:lumOff val="80000"/>
            </a:schemeClr>
          </a:solidFill>
        </a:ln>
      </dgm:spPr>
      <dgm:t>
        <a:bodyPr/>
        <a:lstStyle/>
        <a:p>
          <a:pPr algn="ctr"/>
          <a:r>
            <a:rPr lang="de-DE" sz="3200" i="1" dirty="0" smtClean="0">
              <a:solidFill>
                <a:schemeClr val="tx2">
                  <a:lumMod val="40000"/>
                  <a:lumOff val="60000"/>
                </a:schemeClr>
              </a:solidFill>
            </a:rPr>
            <a:t>   </a:t>
          </a:r>
          <a:r>
            <a:rPr lang="de-DE" sz="3200" b="1" i="1" dirty="0" smtClean="0">
              <a:solidFill>
                <a:schemeClr val="tx2">
                  <a:lumMod val="40000"/>
                  <a:lumOff val="60000"/>
                </a:schemeClr>
              </a:solidFill>
            </a:rPr>
            <a:t>q</a:t>
          </a:r>
          <a:endParaRPr lang="de-DE" sz="3200" b="1" i="1" dirty="0">
            <a:solidFill>
              <a:schemeClr val="tx2">
                <a:lumMod val="40000"/>
                <a:lumOff val="60000"/>
              </a:schemeClr>
            </a:solidFill>
          </a:endParaRPr>
        </a:p>
      </dgm:t>
    </dgm:pt>
    <dgm:pt modelId="{7D1E699D-725A-470A-AB13-C4B68435BD4F}" type="sibTrans" cxnId="{99A24736-028C-44E3-90F9-5515442AF04D}">
      <dgm:prSet/>
      <dgm:spPr/>
      <dgm:t>
        <a:bodyPr/>
        <a:lstStyle/>
        <a:p>
          <a:endParaRPr lang="de-DE"/>
        </a:p>
      </dgm:t>
    </dgm:pt>
    <dgm:pt modelId="{34E6F963-B5DF-43D8-A008-4B647C5E354B}" type="parTrans" cxnId="{99A24736-028C-44E3-90F9-5515442AF04D}">
      <dgm:prSet/>
      <dgm:spPr/>
      <dgm:t>
        <a:bodyPr/>
        <a:lstStyle/>
        <a:p>
          <a:endParaRPr lang="de-DE"/>
        </a:p>
      </dgm:t>
    </dgm:pt>
    <dgm:pt modelId="{CD614251-027F-4D8B-AA5F-E3B9A4B2922A}" type="pres">
      <dgm:prSet presAssocID="{94797B74-5249-41C6-8BDB-788C6C388DCB}" presName="Name0" presStyleCnt="0">
        <dgm:presLayoutVars>
          <dgm:chMax val="1"/>
          <dgm:dir/>
          <dgm:animLvl val="ctr"/>
          <dgm:resizeHandles val="exact"/>
        </dgm:presLayoutVars>
      </dgm:prSet>
      <dgm:spPr/>
      <dgm:t>
        <a:bodyPr/>
        <a:lstStyle/>
        <a:p>
          <a:endParaRPr lang="de-DE"/>
        </a:p>
      </dgm:t>
    </dgm:pt>
    <dgm:pt modelId="{3FA44838-BA5F-4733-A6A9-5B3758266547}" type="pres">
      <dgm:prSet presAssocID="{72E1D559-099A-4754-8B81-E983A71E5AFE}" presName="centerShape" presStyleLbl="node0" presStyleIdx="0" presStyleCnt="1" custScaleX="75006" custScaleY="75006" custLinFactNeighborX="4366" custLinFactNeighborY="9068"/>
      <dgm:spPr>
        <a:prstGeom prst="rightArrow">
          <a:avLst/>
        </a:prstGeom>
      </dgm:spPr>
      <dgm:t>
        <a:bodyPr/>
        <a:lstStyle/>
        <a:p>
          <a:endParaRPr lang="de-DE"/>
        </a:p>
      </dgm:t>
    </dgm:pt>
    <dgm:pt modelId="{877A47C6-FBED-4E10-A19B-DF23D4EBFB7F}" type="pres">
      <dgm:prSet presAssocID="{AA1D0148-77D8-485C-B133-DB9078DAB667}" presName="node" presStyleLbl="node1" presStyleIdx="0" presStyleCnt="2" custScaleX="114567" custScaleY="114567" custRadScaleRad="170179" custRadScaleInc="197254">
        <dgm:presLayoutVars>
          <dgm:bulletEnabled val="1"/>
        </dgm:presLayoutVars>
      </dgm:prSet>
      <dgm:spPr/>
      <dgm:t>
        <a:bodyPr/>
        <a:lstStyle/>
        <a:p>
          <a:endParaRPr lang="de-DE"/>
        </a:p>
      </dgm:t>
    </dgm:pt>
    <dgm:pt modelId="{2B56B2F8-CB27-4E7A-B0F4-141BAF8CC0D3}" type="pres">
      <dgm:prSet presAssocID="{AA1D0148-77D8-485C-B133-DB9078DAB667}" presName="dummy" presStyleCnt="0"/>
      <dgm:spPr/>
      <dgm:t>
        <a:bodyPr/>
        <a:lstStyle/>
        <a:p>
          <a:endParaRPr lang="de-DE"/>
        </a:p>
      </dgm:t>
    </dgm:pt>
    <dgm:pt modelId="{C2651DCC-EC7B-465E-B512-3FDD997F8DCF}" type="pres">
      <dgm:prSet presAssocID="{76077EA1-7E68-4D28-B708-A674016E1F56}" presName="sibTrans" presStyleLbl="sibTrans2D1" presStyleIdx="0" presStyleCnt="2" custScaleY="37095"/>
      <dgm:spPr/>
      <dgm:t>
        <a:bodyPr/>
        <a:lstStyle/>
        <a:p>
          <a:endParaRPr lang="de-DE"/>
        </a:p>
      </dgm:t>
    </dgm:pt>
    <dgm:pt modelId="{3EC57FC2-B847-449B-BA22-99986E401260}" type="pres">
      <dgm:prSet presAssocID="{BA56C89A-C300-4EB2-840A-F0351A15F698}" presName="node" presStyleLbl="node1" presStyleIdx="1" presStyleCnt="2" custScaleX="114567" custScaleY="114567" custRadScaleRad="146016" custRadScaleInc="99204">
        <dgm:presLayoutVars>
          <dgm:bulletEnabled val="1"/>
        </dgm:presLayoutVars>
      </dgm:prSet>
      <dgm:spPr/>
      <dgm:t>
        <a:bodyPr/>
        <a:lstStyle/>
        <a:p>
          <a:endParaRPr lang="de-DE"/>
        </a:p>
      </dgm:t>
    </dgm:pt>
    <dgm:pt modelId="{D2D2F92C-43AF-4FC8-8E19-1A24A33F475C}" type="pres">
      <dgm:prSet presAssocID="{BA56C89A-C300-4EB2-840A-F0351A15F698}" presName="dummy" presStyleCnt="0"/>
      <dgm:spPr/>
      <dgm:t>
        <a:bodyPr/>
        <a:lstStyle/>
        <a:p>
          <a:endParaRPr lang="de-DE"/>
        </a:p>
      </dgm:t>
    </dgm:pt>
    <dgm:pt modelId="{DC9E1693-A938-4287-A23F-ED651E9E1B45}" type="pres">
      <dgm:prSet presAssocID="{0B9A8251-F708-4FB3-8D32-E59CA8BEF033}" presName="sibTrans" presStyleLbl="sibTrans2D1" presStyleIdx="1" presStyleCnt="2" custScaleY="44396"/>
      <dgm:spPr/>
      <dgm:t>
        <a:bodyPr/>
        <a:lstStyle/>
        <a:p>
          <a:endParaRPr lang="de-DE"/>
        </a:p>
      </dgm:t>
    </dgm:pt>
  </dgm:ptLst>
  <dgm:cxnLst>
    <dgm:cxn modelId="{490F9AC4-D567-45BC-852D-FF8B2E100585}" srcId="{72E1D559-099A-4754-8B81-E983A71E5AFE}" destId="{AA1D0148-77D8-485C-B133-DB9078DAB667}" srcOrd="0" destOrd="0" parTransId="{EF3D5310-A4AE-4F78-895A-25CD56039C2C}" sibTransId="{76077EA1-7E68-4D28-B708-A674016E1F56}"/>
    <dgm:cxn modelId="{0CA139DC-4C31-4C94-B2CA-C0701D9150F2}" type="presOf" srcId="{94797B74-5249-41C6-8BDB-788C6C388DCB}" destId="{CD614251-027F-4D8B-AA5F-E3B9A4B2922A}" srcOrd="0" destOrd="0" presId="urn:microsoft.com/office/officeart/2005/8/layout/radial6"/>
    <dgm:cxn modelId="{229AAC8E-D26C-4881-B18C-87EBC1BB9465}" type="presOf" srcId="{BA56C89A-C300-4EB2-840A-F0351A15F698}" destId="{3EC57FC2-B847-449B-BA22-99986E401260}" srcOrd="0" destOrd="0" presId="urn:microsoft.com/office/officeart/2005/8/layout/radial6"/>
    <dgm:cxn modelId="{4EEB9553-F9B8-4E6E-8B95-8A83B002AA0B}" type="presOf" srcId="{0B9A8251-F708-4FB3-8D32-E59CA8BEF033}" destId="{DC9E1693-A938-4287-A23F-ED651E9E1B45}" srcOrd="0" destOrd="0" presId="urn:microsoft.com/office/officeart/2005/8/layout/radial6"/>
    <dgm:cxn modelId="{DBFE2C9C-63E1-4CEF-B4DE-36C48B3DE5F0}" type="presOf" srcId="{72E1D559-099A-4754-8B81-E983A71E5AFE}" destId="{3FA44838-BA5F-4733-A6A9-5B3758266547}" srcOrd="0" destOrd="0" presId="urn:microsoft.com/office/officeart/2005/8/layout/radial6"/>
    <dgm:cxn modelId="{10B95A13-13D1-40B3-9A7B-0A70A4808601}" type="presOf" srcId="{AA1D0148-77D8-485C-B133-DB9078DAB667}" destId="{877A47C6-FBED-4E10-A19B-DF23D4EBFB7F}" srcOrd="0" destOrd="0" presId="urn:microsoft.com/office/officeart/2005/8/layout/radial6"/>
    <dgm:cxn modelId="{99A24736-028C-44E3-90F9-5515442AF04D}" srcId="{94797B74-5249-41C6-8BDB-788C6C388DCB}" destId="{72E1D559-099A-4754-8B81-E983A71E5AFE}" srcOrd="0" destOrd="0" parTransId="{34E6F963-B5DF-43D8-A008-4B647C5E354B}" sibTransId="{7D1E699D-725A-470A-AB13-C4B68435BD4F}"/>
    <dgm:cxn modelId="{E13D0D66-2F8E-48B9-90D4-9D84F081A119}" type="presOf" srcId="{76077EA1-7E68-4D28-B708-A674016E1F56}" destId="{C2651DCC-EC7B-465E-B512-3FDD997F8DCF}" srcOrd="0" destOrd="0" presId="urn:microsoft.com/office/officeart/2005/8/layout/radial6"/>
    <dgm:cxn modelId="{CEF462AF-EA97-440C-A6E7-BE3DBC37BD11}" srcId="{72E1D559-099A-4754-8B81-E983A71E5AFE}" destId="{BA56C89A-C300-4EB2-840A-F0351A15F698}" srcOrd="1" destOrd="0" parTransId="{DA626C1D-4F80-4489-8E79-9C3EA69EB959}" sibTransId="{0B9A8251-F708-4FB3-8D32-E59CA8BEF033}"/>
    <dgm:cxn modelId="{86835954-E5AC-4F09-9F8A-4D5BCA96ED3D}" type="presParOf" srcId="{CD614251-027F-4D8B-AA5F-E3B9A4B2922A}" destId="{3FA44838-BA5F-4733-A6A9-5B3758266547}" srcOrd="0" destOrd="0" presId="urn:microsoft.com/office/officeart/2005/8/layout/radial6"/>
    <dgm:cxn modelId="{7AC9F795-DD1B-41AD-A15F-6834F03FFBAE}" type="presParOf" srcId="{CD614251-027F-4D8B-AA5F-E3B9A4B2922A}" destId="{877A47C6-FBED-4E10-A19B-DF23D4EBFB7F}" srcOrd="1" destOrd="0" presId="urn:microsoft.com/office/officeart/2005/8/layout/radial6"/>
    <dgm:cxn modelId="{7233A54B-72D5-4C2B-93EB-1697664D4A85}" type="presParOf" srcId="{CD614251-027F-4D8B-AA5F-E3B9A4B2922A}" destId="{2B56B2F8-CB27-4E7A-B0F4-141BAF8CC0D3}" srcOrd="2" destOrd="0" presId="urn:microsoft.com/office/officeart/2005/8/layout/radial6"/>
    <dgm:cxn modelId="{97E9250D-A32F-4675-A670-3867B526038F}" type="presParOf" srcId="{CD614251-027F-4D8B-AA5F-E3B9A4B2922A}" destId="{C2651DCC-EC7B-465E-B512-3FDD997F8DCF}" srcOrd="3" destOrd="0" presId="urn:microsoft.com/office/officeart/2005/8/layout/radial6"/>
    <dgm:cxn modelId="{90B30712-AC86-4773-94BE-2148535AA034}" type="presParOf" srcId="{CD614251-027F-4D8B-AA5F-E3B9A4B2922A}" destId="{3EC57FC2-B847-449B-BA22-99986E401260}" srcOrd="4" destOrd="0" presId="urn:microsoft.com/office/officeart/2005/8/layout/radial6"/>
    <dgm:cxn modelId="{34AF4E13-6888-4EC1-B372-52B22D0C64D5}" type="presParOf" srcId="{CD614251-027F-4D8B-AA5F-E3B9A4B2922A}" destId="{D2D2F92C-43AF-4FC8-8E19-1A24A33F475C}" srcOrd="5" destOrd="0" presId="urn:microsoft.com/office/officeart/2005/8/layout/radial6"/>
    <dgm:cxn modelId="{6C0EFE54-D9AB-4700-BA9A-61C99A3383D3}" type="presParOf" srcId="{CD614251-027F-4D8B-AA5F-E3B9A4B2922A}" destId="{DC9E1693-A938-4287-A23F-ED651E9E1B45}" srcOrd="6" destOrd="0" presId="urn:microsoft.com/office/officeart/2005/8/layout/radial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C9E1693-A938-4287-A23F-ED651E9E1B45}">
      <dsp:nvSpPr>
        <dsp:cNvPr id="0" name=""/>
        <dsp:cNvSpPr/>
      </dsp:nvSpPr>
      <dsp:spPr>
        <a:xfrm>
          <a:off x="1221981" y="2118621"/>
          <a:ext cx="4006364" cy="1778665"/>
        </a:xfrm>
        <a:prstGeom prst="blockArc">
          <a:avLst>
            <a:gd name="adj1" fmla="val 10884270"/>
            <a:gd name="adj2" fmla="val 84270"/>
            <a:gd name="adj3" fmla="val 3388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2651DCC-EC7B-465E-B512-3FDD997F8DCF}">
      <dsp:nvSpPr>
        <dsp:cNvPr id="0" name=""/>
        <dsp:cNvSpPr/>
      </dsp:nvSpPr>
      <dsp:spPr>
        <a:xfrm>
          <a:off x="1221981" y="2264873"/>
          <a:ext cx="4006364" cy="1486161"/>
        </a:xfrm>
        <a:prstGeom prst="blockArc">
          <a:avLst>
            <a:gd name="adj1" fmla="val 84270"/>
            <a:gd name="adj2" fmla="val 10884270"/>
            <a:gd name="adj3" fmla="val 3388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0">
          <a:solidFill>
            <a:schemeClr val="tx2">
              <a:lumMod val="20000"/>
              <a:lumOff val="80000"/>
            </a:schemeClr>
          </a:solidFill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FA44838-BA5F-4733-A6A9-5B3758266547}">
      <dsp:nvSpPr>
        <dsp:cNvPr id="0" name=""/>
        <dsp:cNvSpPr/>
      </dsp:nvSpPr>
      <dsp:spPr>
        <a:xfrm>
          <a:off x="2673971" y="1655714"/>
          <a:ext cx="1010093" cy="1010093"/>
        </a:xfrm>
        <a:prstGeom prst="rightArrow">
          <a:avLst/>
        </a:prstGeom>
        <a:solidFill>
          <a:schemeClr val="bg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3200" i="1" kern="1200" dirty="0">
              <a:solidFill>
                <a:schemeClr val="tx2">
                  <a:lumMod val="40000"/>
                  <a:lumOff val="60000"/>
                </a:schemeClr>
              </a:solidFill>
            </a:rPr>
            <a:t>   </a:t>
          </a:r>
          <a:r>
            <a:rPr lang="de-DE" sz="3200" b="1" i="1" kern="1200" dirty="0">
              <a:solidFill>
                <a:schemeClr val="tx2">
                  <a:lumMod val="40000"/>
                  <a:lumOff val="60000"/>
                </a:schemeClr>
              </a:solidFill>
            </a:rPr>
            <a:t>q</a:t>
          </a:r>
        </a:p>
      </dsp:txBody>
      <dsp:txXfrm>
        <a:off x="2673971" y="1908237"/>
        <a:ext cx="757570" cy="505047"/>
      </dsp:txXfrm>
    </dsp:sp>
    <dsp:sp modelId="{877A47C6-FBED-4E10-A19B-DF23D4EBFB7F}">
      <dsp:nvSpPr>
        <dsp:cNvPr id="0" name=""/>
        <dsp:cNvSpPr/>
      </dsp:nvSpPr>
      <dsp:spPr>
        <a:xfrm>
          <a:off x="4653819" y="2516222"/>
          <a:ext cx="1079998" cy="1079998"/>
        </a:xfrm>
        <a:prstGeom prst="ellipse">
          <a:avLst/>
        </a:prstGeom>
        <a:solidFill>
          <a:srgbClr val="C0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8420" tIns="58420" rIns="58420" bIns="58420" numCol="1" spcCol="1270" anchor="ctr" anchorCtr="0">
          <a:noAutofit/>
        </a:bodyPr>
        <a:lstStyle/>
        <a:p>
          <a:pPr lvl="0" algn="ctr" defTabSz="2044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4600" b="0" i="1" kern="1200" dirty="0" smtClean="0">
              <a:latin typeface="+mn-lt"/>
            </a:rPr>
            <a:t>K</a:t>
          </a:r>
          <a:r>
            <a:rPr lang="de-DE" sz="4600" b="0" i="1" kern="1200" baseline="-25000" dirty="0" smtClean="0">
              <a:latin typeface="+mn-lt"/>
            </a:rPr>
            <a:t>E</a:t>
          </a:r>
          <a:endParaRPr lang="de-DE" sz="4600" b="0" i="1" kern="1200" baseline="-25000" dirty="0">
            <a:latin typeface="+mn-lt"/>
          </a:endParaRPr>
        </a:p>
      </dsp:txBody>
      <dsp:txXfrm>
        <a:off x="4811981" y="2674384"/>
        <a:ext cx="763674" cy="763674"/>
      </dsp:txXfrm>
    </dsp:sp>
    <dsp:sp modelId="{3EC57FC2-B847-449B-BA22-99986E401260}">
      <dsp:nvSpPr>
        <dsp:cNvPr id="0" name=""/>
        <dsp:cNvSpPr/>
      </dsp:nvSpPr>
      <dsp:spPr>
        <a:xfrm>
          <a:off x="716510" y="2419686"/>
          <a:ext cx="1079998" cy="1079998"/>
        </a:xfrm>
        <a:prstGeom prst="ellipse">
          <a:avLst/>
        </a:prstGeom>
        <a:solidFill>
          <a:srgbClr val="FFC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8420" tIns="58420" rIns="58420" bIns="58420" numCol="1" spcCol="1270" anchor="ctr" anchorCtr="0">
          <a:noAutofit/>
        </a:bodyPr>
        <a:lstStyle/>
        <a:p>
          <a:pPr lvl="0" algn="ctr" defTabSz="2044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4600" i="1" kern="1200" dirty="0" smtClean="0">
              <a:solidFill>
                <a:sysClr val="windowText" lastClr="000000"/>
              </a:solidFill>
            </a:rPr>
            <a:t>K</a:t>
          </a:r>
          <a:r>
            <a:rPr lang="de-DE" sz="4600" i="1" kern="1200" baseline="-25000" dirty="0" smtClean="0">
              <a:solidFill>
                <a:sysClr val="windowText" lastClr="000000"/>
              </a:solidFill>
            </a:rPr>
            <a:t>A</a:t>
          </a:r>
          <a:endParaRPr lang="de-DE" sz="4600" i="1" kern="1200" baseline="-25000" dirty="0">
            <a:solidFill>
              <a:sysClr val="windowText" lastClr="000000"/>
            </a:solidFill>
          </a:endParaRPr>
        </a:p>
      </dsp:txBody>
      <dsp:txXfrm>
        <a:off x="874672" y="2577848"/>
        <a:ext cx="763674" cy="76367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C9E1693-A938-4287-A23F-ED651E9E1B45}">
      <dsp:nvSpPr>
        <dsp:cNvPr id="0" name=""/>
        <dsp:cNvSpPr/>
      </dsp:nvSpPr>
      <dsp:spPr>
        <a:xfrm>
          <a:off x="1310751" y="2095447"/>
          <a:ext cx="3964655" cy="1760148"/>
        </a:xfrm>
        <a:prstGeom prst="blockArc">
          <a:avLst>
            <a:gd name="adj1" fmla="val 10884270"/>
            <a:gd name="adj2" fmla="val 84270"/>
            <a:gd name="adj3" fmla="val 339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2651DCC-EC7B-465E-B512-3FDD997F8DCF}">
      <dsp:nvSpPr>
        <dsp:cNvPr id="0" name=""/>
        <dsp:cNvSpPr/>
      </dsp:nvSpPr>
      <dsp:spPr>
        <a:xfrm>
          <a:off x="1310751" y="2240177"/>
          <a:ext cx="3964655" cy="1470688"/>
        </a:xfrm>
        <a:prstGeom prst="blockArc">
          <a:avLst>
            <a:gd name="adj1" fmla="val 84270"/>
            <a:gd name="adj2" fmla="val 10884270"/>
            <a:gd name="adj3" fmla="val 339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0">
          <a:solidFill>
            <a:schemeClr val="tx2">
              <a:lumMod val="20000"/>
              <a:lumOff val="80000"/>
            </a:schemeClr>
          </a:solidFill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FA44838-BA5F-4733-A6A9-5B3758266547}">
      <dsp:nvSpPr>
        <dsp:cNvPr id="0" name=""/>
        <dsp:cNvSpPr/>
      </dsp:nvSpPr>
      <dsp:spPr>
        <a:xfrm>
          <a:off x="2747432" y="1637172"/>
          <a:ext cx="999963" cy="999963"/>
        </a:xfrm>
        <a:prstGeom prst="rightArrow">
          <a:avLst/>
        </a:prstGeom>
        <a:solidFill>
          <a:schemeClr val="bg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3200" i="1" kern="1200" dirty="0" smtClean="0">
              <a:solidFill>
                <a:schemeClr val="tx2">
                  <a:lumMod val="40000"/>
                  <a:lumOff val="60000"/>
                </a:schemeClr>
              </a:solidFill>
            </a:rPr>
            <a:t>   </a:t>
          </a:r>
          <a:r>
            <a:rPr lang="de-DE" sz="3200" b="1" i="1" kern="1200" dirty="0" smtClean="0">
              <a:solidFill>
                <a:schemeClr val="tx2">
                  <a:lumMod val="40000"/>
                  <a:lumOff val="60000"/>
                </a:schemeClr>
              </a:solidFill>
            </a:rPr>
            <a:t>q</a:t>
          </a:r>
          <a:endParaRPr lang="de-DE" sz="3200" b="1" i="1" kern="1200" dirty="0">
            <a:solidFill>
              <a:schemeClr val="tx2">
                <a:lumMod val="40000"/>
                <a:lumOff val="60000"/>
              </a:schemeClr>
            </a:solidFill>
          </a:endParaRPr>
        </a:p>
      </dsp:txBody>
      <dsp:txXfrm>
        <a:off x="2747432" y="1887163"/>
        <a:ext cx="749972" cy="499981"/>
      </dsp:txXfrm>
    </dsp:sp>
    <dsp:sp modelId="{877A47C6-FBED-4E10-A19B-DF23D4EBFB7F}">
      <dsp:nvSpPr>
        <dsp:cNvPr id="0" name=""/>
        <dsp:cNvSpPr/>
      </dsp:nvSpPr>
      <dsp:spPr>
        <a:xfrm>
          <a:off x="4706641" y="2488703"/>
          <a:ext cx="1069167" cy="1069167"/>
        </a:xfrm>
        <a:prstGeom prst="ellipse">
          <a:avLst/>
        </a:prstGeom>
        <a:solidFill>
          <a:srgbClr val="C0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2000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4500" b="0" i="1" kern="1200" dirty="0" smtClean="0">
              <a:latin typeface="+mn-lt"/>
            </a:rPr>
            <a:t>K</a:t>
          </a:r>
          <a:r>
            <a:rPr lang="de-DE" sz="4500" b="0" i="1" kern="1200" baseline="-25000" dirty="0" smtClean="0">
              <a:latin typeface="+mn-lt"/>
            </a:rPr>
            <a:t>T</a:t>
          </a:r>
          <a:endParaRPr lang="de-DE" sz="4500" b="0" i="1" kern="1200" baseline="-25000" dirty="0">
            <a:latin typeface="+mn-lt"/>
          </a:endParaRPr>
        </a:p>
      </dsp:txBody>
      <dsp:txXfrm>
        <a:off x="4863217" y="2645279"/>
        <a:ext cx="756015" cy="756015"/>
      </dsp:txXfrm>
    </dsp:sp>
    <dsp:sp modelId="{3EC57FC2-B847-449B-BA22-99986E401260}">
      <dsp:nvSpPr>
        <dsp:cNvPr id="0" name=""/>
        <dsp:cNvSpPr/>
      </dsp:nvSpPr>
      <dsp:spPr>
        <a:xfrm>
          <a:off x="810349" y="2393173"/>
          <a:ext cx="1069167" cy="1069167"/>
        </a:xfrm>
        <a:prstGeom prst="ellipse">
          <a:avLst/>
        </a:prstGeom>
        <a:solidFill>
          <a:srgbClr val="FFC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2000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4500" i="1" kern="1200" dirty="0" smtClean="0">
              <a:solidFill>
                <a:sysClr val="windowText" lastClr="000000"/>
              </a:solidFill>
            </a:rPr>
            <a:t>K</a:t>
          </a:r>
          <a:r>
            <a:rPr lang="de-DE" sz="4500" i="1" kern="1200" baseline="-25000" dirty="0" smtClean="0">
              <a:solidFill>
                <a:sysClr val="windowText" lastClr="000000"/>
              </a:solidFill>
            </a:rPr>
            <a:t>0</a:t>
          </a:r>
          <a:endParaRPr lang="de-DE" sz="4500" i="1" kern="1200" baseline="-25000" dirty="0">
            <a:solidFill>
              <a:sysClr val="windowText" lastClr="000000"/>
            </a:solidFill>
          </a:endParaRPr>
        </a:p>
      </dsp:txBody>
      <dsp:txXfrm>
        <a:off x="966925" y="2549749"/>
        <a:ext cx="756015" cy="75601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6">
  <dgm:title val=""/>
  <dgm:desc val=""/>
  <dgm:catLst>
    <dgm:cat type="cycle" pri="9000"/>
    <dgm:cat type="relationship" pri="2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Name0">
    <dgm:varLst>
      <dgm:chMax val="1"/>
      <dgm:dir/>
      <dgm:animLvl val="ctr"/>
      <dgm:resizeHandles val="exact"/>
    </dgm:varLst>
    <dgm:choose name="Name1">
      <dgm:if name="Name2" func="var" arg="dir" op="equ" val="norm">
        <dgm:choose name="Name3">
          <dgm:if name="Name4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5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6">
        <dgm:choose name="Name7">
          <dgm:if name="Name8" axis="ch ch" ptType="node node" st="1 1" cnt="1 0" func="cnt" op="lte" val="1">
            <dgm:alg type="cycle">
              <dgm:param type="stAng" val="-90"/>
              <dgm:param type="spanAng" val="360"/>
              <dgm:param type="ctrShpMap" val="fNode"/>
            </dgm:alg>
          </dgm:if>
          <dgm:else name="Name9">
            <dgm:alg type="cycle">
              <dgm:param type="stAng" val="0"/>
              <dgm:param type="spanAng" val="-360"/>
              <dgm:param type="ctrShpMap" val="fNode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10">
      <dgm:if name="Name11" func="var" arg="dir" op="equ" val="norm">
        <dgm:choose name="Name12">
          <dgm:if name="Name13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des" forName="oneNode" refType="primFontSz" refFor="ch" refForName="centerShape" op="lte" fact="0.95"/>
              <dgm:constr type="diam" for="ch" forName="singleconn" refType="diam" op="equ" fact="-1"/>
              <dgm:constr type="h" for="ch" forName="singleconn" refType="w" refFor="ch" refForName="oneComp" fact="0.24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4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forName="sibTrans" refType="diam" op="equ"/>
              <dgm:constr type="h" for="ch" forName="sibTrans" refType="w" refFor="ch" refForName="node" fact="0.24"/>
              <dgm:constr type="w" for="ch" forName="dummy" val="1"/>
            </dgm:constrLst>
          </dgm:else>
        </dgm:choose>
      </dgm:if>
      <dgm:else name="Name15">
        <dgm:choose name="Name16">
          <dgm:if name="Name17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ch" forName="oneNode" refType="primFontSz" refFor="ch" refForName="centerShape" op="lte" fact="0.95"/>
              <dgm:constr type="diam" for="ch" forName="singleconn" refType="diam"/>
              <dgm:constr type="h" for="ch" forName="singleconn" refType="w" refFor="ch" refForName="oneComp" fact="0.24"/>
              <dgm:constr type="diam" for="ch" refType="diam" op="equ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8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ptType="sibTrans" refType="diam" fact="-1"/>
              <dgm:constr type="h" for="ch" forName="sibTrans" refType="w" refFor="ch" refForName="node" fact="0.24"/>
              <dgm:constr type="diam" for="ch" refType="diam" op="equ" fact="-1"/>
              <dgm:constr type="w" for="ch" forName="dummy" val="1"/>
            </dgm:constrLst>
          </dgm:else>
        </dgm:choose>
      </dgm:else>
    </dgm:choose>
    <dgm:ruleLst>
      <dgm:rule type="diam" val="INF" fact="NaN" max="NaN"/>
    </dgm:ruleLst>
    <dgm:forEach name="Name19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Name20" axis="ch">
        <dgm:forEach name="Name21" axis="self" ptType="node">
          <dgm:choose name="Name22">
            <dgm:if name="Name23" axis="par ch" ptType="node node" func="cnt" op="gt" val="1">
              <dgm:layoutNode name="node" styleLbl="node1">
                <dgm:varLst>
                  <dgm:bulletEnabled val="1"/>
                </dgm:varLst>
                <dgm:alg type="tx">
                  <dgm:param type="txAnchorVertCh" val="mid"/>
                </dgm:alg>
                <dgm:shape xmlns:r="http://schemas.openxmlformats.org/officeDocument/2006/relationships" type="ellipse" r:blip="">
                  <dgm:adjLst/>
                </dgm:shape>
                <dgm:presOf axis="desOrSelf" ptType="node"/>
                <dgm:constrLst>
                  <dgm:constr type="h" refType="w"/>
                  <dgm:constr type="tMarg" refType="primFontSz" fact="0.1"/>
                  <dgm:constr type="bMarg" refType="primFontSz" fact="0.1"/>
                  <dgm:constr type="lMarg" refType="primFontSz" fact="0.1"/>
                  <dgm:constr type="rMarg" refType="primFontSz" fact="0.1"/>
                </dgm:constrLst>
                <dgm:ruleLst>
                  <dgm:rule type="primFontSz" val="5" fact="NaN" max="NaN"/>
                </dgm:ruleLst>
              </dgm:layoutNode>
              <dgm:layoutNode name="dummy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" axis="followSib" ptType="sibTrans" hideLastTrans="0" cnt="1">
                <dgm:layoutNode name="sibTrans" styleLbl="sibTrans2D1">
                  <dgm:alg type="conn">
                    <dgm:param type="connRout" val="curve"/>
                    <dgm:param type="begPts" val="ctr"/>
                    <dgm:param type="endPts" val="ctr"/>
                    <dgm:param type="begSty" val="noArr"/>
                    <dgm:param type="endSty" val="noArr"/>
                    <dgm:param type="dstNode" val="node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if name="Name24" axis="par ch" ptType="node node" func="cnt" op="equ" val="1">
              <dgm:layoutNode name="oneComp">
                <dgm:alg type="composite">
                  <dgm:param type="ar" val="1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  <dgm:constr type="l" for="ch" forName="dummyConnPt" refType="w" fact="0.5"/>
                  <dgm:constr type="t" for="ch" forName="dummyConnPt" refType="w" fact="0.5"/>
                  <dgm:constr type="l" for="ch" forName="oneNode"/>
                  <dgm:constr type="t" for="ch" forName="oneNode"/>
                  <dgm:constr type="h" for="ch" forName="oneNode" refType="h"/>
                  <dgm:constr type="w" for="ch" forName="oneNode" refType="w"/>
                </dgm:constrLst>
                <dgm:ruleLst/>
                <dgm:layoutNode name="dummyConnPt" styleLbl="node1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val="1"/>
                    <dgm:constr type="h" val="1"/>
                  </dgm:constrLst>
                  <dgm:ruleLst/>
                </dgm:layoutNode>
                <dgm:layoutNode name="oneNode" styleLbl="node1">
                  <dgm:varLst>
                    <dgm:bulletEnabled val="1"/>
                  </dgm:varLst>
                  <dgm:alg type="tx">
                    <dgm:param type="txAnchorVertCh" val="mid"/>
                  </dgm:alg>
                  <dgm:shape xmlns:r="http://schemas.openxmlformats.org/officeDocument/2006/relationships" type="ellipse" r:blip="">
                    <dgm:adjLst/>
                  </dgm:shape>
                  <dgm:presOf axis="desOrSelf" ptType="node"/>
                  <dgm:constrLst>
                    <dgm:constr type="h" refType="w"/>
                    <dgm:constr type="tMarg" refType="primFontSz" fact="0.1"/>
                    <dgm:constr type="bMarg" refType="primFontSz" fact="0.1"/>
                    <dgm:constr type="lMarg" refType="primFontSz" fact="0.1"/>
                    <dgm:constr type="rMarg" refType="primFontSz" fact="0.1"/>
                  </dgm:constrLst>
                  <dgm:ruleLst>
                    <dgm:rule type="primFontSz" val="5" fact="NaN" max="NaN"/>
                  </dgm:ruleLst>
                </dgm:layoutNode>
              </dgm:layoutNode>
              <dgm:layoutNode name="dummya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b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c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1" axis="followSib" ptType="sibTrans" hideLastTrans="0" cnt="1">
                <dgm:layoutNode name="singleconn" styleLbl="sibTrans2D1">
                  <dgm:alg type="conn">
                    <dgm:param type="connRout" val="longCurve"/>
                    <dgm:param type="begPts" val="bCtr"/>
                    <dgm:param type="endPts" val="tCtr"/>
                    <dgm:param type="begSty" val="noArr"/>
                    <dgm:param type="endSty" val="noArr"/>
                    <dgm:param type="srcNode" val="dummyConnPt"/>
                    <dgm:param type="dstNode" val="dummyConnPt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else name="Name25"/>
          </dgm:choose>
        </dgm:forEach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radial6">
  <dgm:title val=""/>
  <dgm:desc val=""/>
  <dgm:catLst>
    <dgm:cat type="cycle" pri="9000"/>
    <dgm:cat type="relationship" pri="2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Name0">
    <dgm:varLst>
      <dgm:chMax val="1"/>
      <dgm:dir/>
      <dgm:animLvl val="ctr"/>
      <dgm:resizeHandles val="exact"/>
    </dgm:varLst>
    <dgm:choose name="Name1">
      <dgm:if name="Name2" func="var" arg="dir" op="equ" val="norm">
        <dgm:choose name="Name3">
          <dgm:if name="Name4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5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6">
        <dgm:choose name="Name7">
          <dgm:if name="Name8" axis="ch ch" ptType="node node" st="1 1" cnt="1 0" func="cnt" op="lte" val="1">
            <dgm:alg type="cycle">
              <dgm:param type="stAng" val="-90"/>
              <dgm:param type="spanAng" val="360"/>
              <dgm:param type="ctrShpMap" val="fNode"/>
            </dgm:alg>
          </dgm:if>
          <dgm:else name="Name9">
            <dgm:alg type="cycle">
              <dgm:param type="stAng" val="0"/>
              <dgm:param type="spanAng" val="-360"/>
              <dgm:param type="ctrShpMap" val="fNode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10">
      <dgm:if name="Name11" func="var" arg="dir" op="equ" val="norm">
        <dgm:choose name="Name12">
          <dgm:if name="Name13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des" forName="oneNode" refType="primFontSz" refFor="ch" refForName="centerShape" op="lte" fact="0.95"/>
              <dgm:constr type="diam" for="ch" forName="singleconn" refType="diam" op="equ" fact="-1"/>
              <dgm:constr type="h" for="ch" forName="singleconn" refType="w" refFor="ch" refForName="oneComp" fact="0.24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4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forName="sibTrans" refType="diam" op="equ"/>
              <dgm:constr type="h" for="ch" forName="sibTrans" refType="w" refFor="ch" refForName="node" fact="0.24"/>
              <dgm:constr type="w" for="ch" forName="dummy" val="1"/>
            </dgm:constrLst>
          </dgm:else>
        </dgm:choose>
      </dgm:if>
      <dgm:else name="Name15">
        <dgm:choose name="Name16">
          <dgm:if name="Name17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ch" forName="oneNode" refType="primFontSz" refFor="ch" refForName="centerShape" op="lte" fact="0.95"/>
              <dgm:constr type="diam" for="ch" forName="singleconn" refType="diam"/>
              <dgm:constr type="h" for="ch" forName="singleconn" refType="w" refFor="ch" refForName="oneComp" fact="0.24"/>
              <dgm:constr type="diam" for="ch" refType="diam" op="equ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8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ptType="sibTrans" refType="diam" fact="-1"/>
              <dgm:constr type="h" for="ch" forName="sibTrans" refType="w" refFor="ch" refForName="node" fact="0.24"/>
              <dgm:constr type="diam" for="ch" refType="diam" op="equ" fact="-1"/>
              <dgm:constr type="w" for="ch" forName="dummy" val="1"/>
            </dgm:constrLst>
          </dgm:else>
        </dgm:choose>
      </dgm:else>
    </dgm:choose>
    <dgm:ruleLst>
      <dgm:rule type="diam" val="INF" fact="NaN" max="NaN"/>
    </dgm:ruleLst>
    <dgm:forEach name="Name19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Name20" axis="ch">
        <dgm:forEach name="Name21" axis="self" ptType="node">
          <dgm:choose name="Name22">
            <dgm:if name="Name23" axis="par ch" ptType="node node" func="cnt" op="gt" val="1">
              <dgm:layoutNode name="node" styleLbl="node1">
                <dgm:varLst>
                  <dgm:bulletEnabled val="1"/>
                </dgm:varLst>
                <dgm:alg type="tx">
                  <dgm:param type="txAnchorVertCh" val="mid"/>
                </dgm:alg>
                <dgm:shape xmlns:r="http://schemas.openxmlformats.org/officeDocument/2006/relationships" type="ellipse" r:blip="">
                  <dgm:adjLst/>
                </dgm:shape>
                <dgm:presOf axis="desOrSelf" ptType="node"/>
                <dgm:constrLst>
                  <dgm:constr type="h" refType="w"/>
                  <dgm:constr type="tMarg" refType="primFontSz" fact="0.1"/>
                  <dgm:constr type="bMarg" refType="primFontSz" fact="0.1"/>
                  <dgm:constr type="lMarg" refType="primFontSz" fact="0.1"/>
                  <dgm:constr type="rMarg" refType="primFontSz" fact="0.1"/>
                </dgm:constrLst>
                <dgm:ruleLst>
                  <dgm:rule type="primFontSz" val="5" fact="NaN" max="NaN"/>
                </dgm:ruleLst>
              </dgm:layoutNode>
              <dgm:layoutNode name="dummy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" axis="followSib" ptType="sibTrans" hideLastTrans="0" cnt="1">
                <dgm:layoutNode name="sibTrans" styleLbl="sibTrans2D1">
                  <dgm:alg type="conn">
                    <dgm:param type="connRout" val="curve"/>
                    <dgm:param type="begPts" val="ctr"/>
                    <dgm:param type="endPts" val="ctr"/>
                    <dgm:param type="begSty" val="noArr"/>
                    <dgm:param type="endSty" val="noArr"/>
                    <dgm:param type="dstNode" val="node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if name="Name24" axis="par ch" ptType="node node" func="cnt" op="equ" val="1">
              <dgm:layoutNode name="oneComp">
                <dgm:alg type="composite">
                  <dgm:param type="ar" val="1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  <dgm:constr type="l" for="ch" forName="dummyConnPt" refType="w" fact="0.5"/>
                  <dgm:constr type="t" for="ch" forName="dummyConnPt" refType="w" fact="0.5"/>
                  <dgm:constr type="l" for="ch" forName="oneNode"/>
                  <dgm:constr type="t" for="ch" forName="oneNode"/>
                  <dgm:constr type="h" for="ch" forName="oneNode" refType="h"/>
                  <dgm:constr type="w" for="ch" forName="oneNode" refType="w"/>
                </dgm:constrLst>
                <dgm:ruleLst/>
                <dgm:layoutNode name="dummyConnPt" styleLbl="node1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val="1"/>
                    <dgm:constr type="h" val="1"/>
                  </dgm:constrLst>
                  <dgm:ruleLst/>
                </dgm:layoutNode>
                <dgm:layoutNode name="oneNode" styleLbl="node1">
                  <dgm:varLst>
                    <dgm:bulletEnabled val="1"/>
                  </dgm:varLst>
                  <dgm:alg type="tx">
                    <dgm:param type="txAnchorVertCh" val="mid"/>
                  </dgm:alg>
                  <dgm:shape xmlns:r="http://schemas.openxmlformats.org/officeDocument/2006/relationships" type="ellipse" r:blip="">
                    <dgm:adjLst/>
                  </dgm:shape>
                  <dgm:presOf axis="desOrSelf" ptType="node"/>
                  <dgm:constrLst>
                    <dgm:constr type="h" refType="w"/>
                    <dgm:constr type="tMarg" refType="primFontSz" fact="0.1"/>
                    <dgm:constr type="bMarg" refType="primFontSz" fact="0.1"/>
                    <dgm:constr type="lMarg" refType="primFontSz" fact="0.1"/>
                    <dgm:constr type="rMarg" refType="primFontSz" fact="0.1"/>
                  </dgm:constrLst>
                  <dgm:ruleLst>
                    <dgm:rule type="primFontSz" val="5" fact="NaN" max="NaN"/>
                  </dgm:ruleLst>
                </dgm:layoutNode>
              </dgm:layoutNode>
              <dgm:layoutNode name="dummya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b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c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1" axis="followSib" ptType="sibTrans" hideLastTrans="0" cnt="1">
                <dgm:layoutNode name="singleconn" styleLbl="sibTrans2D1">
                  <dgm:alg type="conn">
                    <dgm:param type="connRout" val="longCurve"/>
                    <dgm:param type="begPts" val="bCtr"/>
                    <dgm:param type="endPts" val="tCtr"/>
                    <dgm:param type="begSty" val="noArr"/>
                    <dgm:param type="endSty" val="noArr"/>
                    <dgm:param type="srcNode" val="dummyConnPt"/>
                    <dgm:param type="dstNode" val="dummyConnPt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else name="Name25"/>
          </dgm:choos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788168</xdr:colOff>
      <xdr:row>23</xdr:row>
      <xdr:rowOff>140970</xdr:rowOff>
    </xdr:to>
    <xdr:grpSp>
      <xdr:nvGrpSpPr>
        <xdr:cNvPr id="16" name="Gruppieren 15"/>
        <xdr:cNvGrpSpPr/>
      </xdr:nvGrpSpPr>
      <xdr:grpSpPr>
        <a:xfrm>
          <a:off x="0" y="0"/>
          <a:ext cx="8712968" cy="4347210"/>
          <a:chOff x="0" y="0"/>
          <a:chExt cx="8712968" cy="4347210"/>
        </a:xfrm>
      </xdr:grpSpPr>
      <xdr:grpSp>
        <xdr:nvGrpSpPr>
          <xdr:cNvPr id="14" name="Gruppieren 13"/>
          <xdr:cNvGrpSpPr/>
        </xdr:nvGrpSpPr>
        <xdr:grpSpPr>
          <a:xfrm>
            <a:off x="0" y="0"/>
            <a:ext cx="8712968" cy="4181705"/>
            <a:chOff x="0" y="0"/>
            <a:chExt cx="8712968" cy="4181705"/>
          </a:xfrm>
        </xdr:grpSpPr>
        <xdr:graphicFrame macro="">
          <xdr:nvGraphicFramePr>
            <xdr:cNvPr id="2" name="Diagramm 1"/>
            <xdr:cNvGraphicFramePr/>
          </xdr:nvGraphicFramePr>
          <xdr:xfrm>
            <a:off x="1188505" y="0"/>
            <a:ext cx="6108545" cy="3803339"/>
          </xdr:xfrm>
          <a:graphic>
            <a:graphicData uri="http://schemas.openxmlformats.org/drawingml/2006/diagram">
              <dgm:relIds xmlns:dgm="http://schemas.openxmlformats.org/drawingml/2006/diagram" xmlns:r="http://schemas.openxmlformats.org/officeDocument/2006/relationships" r:dm="rId1" r:lo="rId2" r:qs="rId3" r:cs="rId4"/>
            </a:graphicData>
          </a:graphic>
        </xdr:graphicFrame>
        <xdr:sp macro="" textlink="">
          <xdr:nvSpPr>
            <xdr:cNvPr id="3" name="Textfeld 3"/>
            <xdr:cNvSpPr txBox="1"/>
          </xdr:nvSpPr>
          <xdr:spPr>
            <a:xfrm>
              <a:off x="0" y="2661828"/>
              <a:ext cx="1687282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r>
                <a:rPr lang="de-DE"/>
                <a:t>Anfangskapital</a:t>
              </a:r>
            </a:p>
          </xdr:txBody>
        </xdr:sp>
        <xdr:sp macro="" textlink="">
          <xdr:nvSpPr>
            <xdr:cNvPr id="4" name="Textfeld 11"/>
            <xdr:cNvSpPr txBox="1"/>
          </xdr:nvSpPr>
          <xdr:spPr>
            <a:xfrm>
              <a:off x="7025686" y="2661828"/>
              <a:ext cx="1687282" cy="36933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r>
                <a:rPr lang="de-DE"/>
                <a:t>Endkapital</a:t>
              </a: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5" name="Rechteck 4"/>
                <xdr:cNvSpPr/>
              </xdr:nvSpPr>
              <xdr:spPr>
                <a:xfrm>
                  <a:off x="404560" y="3031160"/>
                  <a:ext cx="1589409" cy="369332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de-DE" i="1">
                            <a:latin typeface="Cambria Math"/>
                          </a:rPr>
                          <m:t>𝐴𝑢𝑓𝑤𝑎𝑛𝑑</m:t>
                        </m:r>
                        <m:r>
                          <m:rPr>
                            <m:nor/>
                          </m:rPr>
                          <a:rPr lang="de-DE" b="0" i="0">
                            <a:latin typeface="Cambria Math"/>
                          </a:rPr>
                          <m:t> </m:t>
                        </m:r>
                        <m:sSub>
                          <m:sSubPr>
                            <m:ctrlPr>
                              <a:rPr lang="de-DE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b="0" i="1">
                                <a:latin typeface="Cambria Math"/>
                              </a:rPr>
                              <m:t>𝐴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de-DE"/>
                          <m:t> </m:t>
                        </m:r>
                      </m:oMath>
                    </m:oMathPara>
                  </a14:m>
                  <a:endParaRPr lang="de-DE"/>
                </a:p>
              </xdr:txBody>
            </xdr:sp>
          </mc:Choice>
          <mc:Fallback xmlns="">
            <xdr:sp macro="" textlink="">
              <xdr:nvSpPr>
                <xdr:cNvPr id="5" name="Rechteck 4"/>
                <xdr:cNvSpPr/>
              </xdr:nvSpPr>
              <xdr:spPr>
                <a:xfrm>
                  <a:off x="404560" y="3031160"/>
                  <a:ext cx="1589409" cy="369332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:r>
                    <a:rPr lang="de-DE" i="0">
                      <a:latin typeface="Cambria Math"/>
                    </a:rPr>
                    <a:t>𝐴𝑢𝑓𝑤𝑎𝑛𝑑</a:t>
                  </a:r>
                  <a:r>
                    <a:rPr lang="de-DE" b="0" i="0">
                      <a:latin typeface="Cambria Math"/>
                    </a:rPr>
                    <a:t>" </a:t>
                  </a:r>
                  <a:r>
                    <a:rPr lang="de-DE" b="0" i="0">
                      <a:latin typeface="Cambria Math" panose="02040503050406030204" pitchFamily="18" charset="0"/>
                    </a:rPr>
                    <a:t>" </a:t>
                  </a:r>
                  <a:r>
                    <a:rPr lang="de-DE" b="0" i="0">
                      <a:latin typeface="Cambria Math"/>
                    </a:rPr>
                    <a:t>𝐾</a:t>
                  </a:r>
                  <a:r>
                    <a:rPr lang="de-DE" b="0" i="0">
                      <a:latin typeface="Cambria Math" panose="02040503050406030204" pitchFamily="18" charset="0"/>
                    </a:rPr>
                    <a:t>_</a:t>
                  </a:r>
                  <a:r>
                    <a:rPr lang="de-DE" b="0" i="0">
                      <a:latin typeface="Cambria Math"/>
                    </a:rPr>
                    <a:t>𝐴 "</a:t>
                  </a:r>
                  <a:r>
                    <a:rPr lang="de-DE" i="0">
                      <a:latin typeface="Cambria Math" panose="02040503050406030204" pitchFamily="18" charset="0"/>
                    </a:rPr>
                    <a:t> </a:t>
                  </a:r>
                  <a:r>
                    <a:rPr lang="de-DE" i="0"/>
                    <a:t>"</a:t>
                  </a:r>
                  <a:endParaRPr lang="de-DE"/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" name="Rechteck 5"/>
                <xdr:cNvSpPr/>
              </xdr:nvSpPr>
              <xdr:spPr>
                <a:xfrm>
                  <a:off x="7241710" y="2990510"/>
                  <a:ext cx="1293944" cy="369332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14:m>
                    <m:oMathPara xmlns:m="http://schemas.openxmlformats.org/officeDocument/2006/math">
                      <m:oMathParaPr>
                        <m:jc m:val="right"/>
                      </m:oMathParaPr>
                      <m:oMath xmlns:m="http://schemas.openxmlformats.org/officeDocument/2006/math">
                        <m:r>
                          <a:rPr lang="de-DE" i="1">
                            <a:latin typeface="Cambria Math"/>
                          </a:rPr>
                          <m:t>𝐸𝑟𝑡𝑟𝑎𝑔</m:t>
                        </m:r>
                        <m:r>
                          <a:rPr lang="de-DE" i="1">
                            <a:latin typeface="Cambria Math"/>
                          </a:rPr>
                          <m:t> </m:t>
                        </m:r>
                        <m:sSub>
                          <m:sSubPr>
                            <m:ctrlPr>
                              <a:rPr lang="de-DE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b="0" i="1">
                                <a:latin typeface="Cambria Math"/>
                              </a:rPr>
                              <m:t>𝐸</m:t>
                            </m:r>
                          </m:sub>
                        </m:sSub>
                      </m:oMath>
                    </m:oMathPara>
                  </a14:m>
                  <a:endParaRPr lang="de-DE"/>
                </a:p>
              </xdr:txBody>
            </xdr:sp>
          </mc:Choice>
          <mc:Fallback xmlns="">
            <xdr:sp macro="" textlink="">
              <xdr:nvSpPr>
                <xdr:cNvPr id="6" name="Rechteck 5"/>
                <xdr:cNvSpPr/>
              </xdr:nvSpPr>
              <xdr:spPr>
                <a:xfrm>
                  <a:off x="7241710" y="2990510"/>
                  <a:ext cx="1293944" cy="369332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:r>
                    <a:rPr lang="de-DE" i="0">
                      <a:latin typeface="Cambria Math"/>
                    </a:rPr>
                    <a:t>𝐸𝑟𝑡𝑟𝑎𝑔 </a:t>
                  </a:r>
                  <a:r>
                    <a:rPr lang="de-DE" b="0" i="0">
                      <a:latin typeface="Cambria Math"/>
                    </a:rPr>
                    <a:t>𝐾</a:t>
                  </a:r>
                  <a:r>
                    <a:rPr lang="de-DE" b="0" i="0">
                      <a:latin typeface="Cambria Math" panose="02040503050406030204" pitchFamily="18" charset="0"/>
                    </a:rPr>
                    <a:t>_</a:t>
                  </a:r>
                  <a:r>
                    <a:rPr lang="de-DE" b="0" i="0">
                      <a:latin typeface="Cambria Math"/>
                    </a:rPr>
                    <a:t>𝐸</a:t>
                  </a:r>
                  <a:endParaRPr lang="de-DE"/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7" name="Rechteck 6"/>
                <xdr:cNvSpPr/>
              </xdr:nvSpPr>
              <xdr:spPr>
                <a:xfrm>
                  <a:off x="2885837" y="357572"/>
                  <a:ext cx="2936896" cy="461665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/>
                              </a:rPr>
                              <m:t> </m:t>
                            </m:r>
                            <m: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/>
                              </a:rPr>
                              <m:t>𝐸</m:t>
                            </m:r>
                          </m:sub>
                        </m:sSub>
                        <m:r>
                          <a:rPr lang="de-DE" altLang="de-DE" sz="2400" b="0" i="1">
                            <a:solidFill>
                              <a:schemeClr val="tx2">
                                <a:lumMod val="60000"/>
                                <a:lumOff val="40000"/>
                              </a:schemeClr>
                            </a:solidFill>
                            <a:latin typeface="Cambria Math"/>
                          </a:rPr>
                          <m:t>=</m:t>
                        </m:r>
                        <m:sSub>
                          <m:sSubPr>
                            <m:ctrlP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altLang="de-DE" sz="2400" i="1">
                                <a:solidFill>
                                  <a:schemeClr val="tx2">
                                    <a:lumMod val="60000"/>
                                    <a:lumOff val="40000"/>
                                  </a:schemeClr>
                                </a:solidFill>
                                <a:latin typeface="Cambria Math"/>
                              </a:rPr>
                              <m:t>𝐴</m:t>
                            </m:r>
                          </m:sub>
                        </m:sSub>
                        <m:r>
                          <a:rPr lang="de-DE" altLang="de-DE" sz="2400" i="1">
                            <a:solidFill>
                              <a:schemeClr val="tx2">
                                <a:lumMod val="60000"/>
                                <a:lumOff val="40000"/>
                              </a:schemeClr>
                            </a:solidFill>
                            <a:latin typeface="Cambria Math"/>
                          </a:rPr>
                          <m:t>∙</m:t>
                        </m:r>
                        <m:r>
                          <a:rPr lang="de-DE" altLang="de-DE" sz="2400" b="0" i="1">
                            <a:solidFill>
                              <a:schemeClr val="tx2">
                                <a:lumMod val="60000"/>
                                <a:lumOff val="40000"/>
                              </a:schemeClr>
                            </a:solidFill>
                            <a:latin typeface="Cambria Math"/>
                          </a:rPr>
                          <m:t>(1+</m:t>
                        </m:r>
                        <m:r>
                          <a:rPr lang="de-DE" altLang="de-DE" sz="2400" b="0" i="1">
                            <a:solidFill>
                              <a:schemeClr val="tx2">
                                <a:lumMod val="60000"/>
                                <a:lumOff val="40000"/>
                              </a:schemeClr>
                            </a:solidFill>
                            <a:latin typeface="Cambria Math"/>
                          </a:rPr>
                          <m:t>𝑝</m:t>
                        </m:r>
                        <m:r>
                          <a:rPr lang="de-DE" altLang="de-DE" sz="2400" b="0" i="1">
                            <a:solidFill>
                              <a:schemeClr val="tx2">
                                <a:lumMod val="60000"/>
                                <a:lumOff val="40000"/>
                              </a:schemeClr>
                            </a:solidFill>
                            <a:latin typeface="Cambria Math"/>
                          </a:rPr>
                          <m:t>%)</m:t>
                        </m:r>
                      </m:oMath>
                    </m:oMathPara>
                  </a14:m>
                  <a:endParaRPr lang="de-DE" sz="2400">
                    <a:solidFill>
                      <a:schemeClr val="tx2">
                        <a:lumMod val="60000"/>
                        <a:lumOff val="40000"/>
                      </a:schemeClr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7" name="Rechteck 6"/>
                <xdr:cNvSpPr/>
              </xdr:nvSpPr>
              <xdr:spPr>
                <a:xfrm>
                  <a:off x="2885837" y="357572"/>
                  <a:ext cx="2936896" cy="461665"/>
                </a:xfrm>
                <a:prstGeom prst="rect">
                  <a:avLst/>
                </a:prstGeom>
              </xdr:spPr>
              <xdr:txBody>
                <a:bodyPr wrap="square">
                  <a:sp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Arial" charset="0"/>
                      <a:ea typeface="+mn-ea"/>
                      <a:cs typeface="Arial" charset="0"/>
                    </a:defRPr>
                  </a:lvl9pPr>
                </a:lstStyle>
                <a:p>
                  <a:pPr/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 panose="02040503050406030204" pitchFamily="18" charset="0"/>
                    </a:rPr>
                    <a:t>〖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 𝐾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 panose="02040503050406030204" pitchFamily="18" charset="0"/>
                    </a:rPr>
                    <a:t>〗_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𝐸</a:t>
                  </a:r>
                  <a:r>
                    <a:rPr lang="de-DE" altLang="de-DE" sz="2400" b="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=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𝐾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 panose="02040503050406030204" pitchFamily="18" charset="0"/>
                    </a:rPr>
                    <a:t>_</a:t>
                  </a:r>
                  <a:r>
                    <a:rPr lang="de-DE" altLang="de-DE" sz="240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𝐴∙</a:t>
                  </a:r>
                  <a:r>
                    <a:rPr lang="de-DE" altLang="de-DE" sz="2400" b="0" i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Cambria Math"/>
                    </a:rPr>
                    <a:t>(1+𝑝%)</a:t>
                  </a:r>
                  <a:endParaRPr lang="de-DE" sz="2400">
                    <a:solidFill>
                      <a:schemeClr val="tx2">
                        <a:lumMod val="60000"/>
                        <a:lumOff val="40000"/>
                      </a:schemeClr>
                    </a:solidFill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8" name="Textfeld 22"/>
                <xdr:cNvSpPr txBox="1"/>
              </xdr:nvSpPr>
              <xdr:spPr>
                <a:xfrm>
                  <a:off x="4354285" y="1519121"/>
                  <a:ext cx="4248150" cy="68580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wrap="square" rtlCol="0" anchor="t">
                  <a:no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/>
                  <a14:m>
                    <m:oMathPara xmlns:m="http://schemas.openxmlformats.org/officeDocument/2006/math">
                      <m:oMathParaPr>
                        <m:jc m:val="center"/>
                      </m:oMathParaPr>
                      <m:oMath xmlns:m="http://schemas.openxmlformats.org/officeDocument/2006/math">
                        <m:r>
                          <a:rPr lang="de-DE" sz="36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𝑨𝒖𝒇𝒛𝒊𝒏𝒔𝒆𝒏</m:t>
                        </m:r>
                      </m:oMath>
                    </m:oMathPara>
                  </a14:m>
                  <a:endParaRPr lang="de-DE" sz="3600" b="1" i="0">
                    <a:latin typeface="Cambria Math"/>
                    <a:ea typeface="Cambria Math"/>
                  </a:endParaRPr>
                </a:p>
              </xdr:txBody>
            </xdr:sp>
          </mc:Choice>
          <mc:Fallback xmlns="">
            <xdr:sp macro="" textlink="">
              <xdr:nvSpPr>
                <xdr:cNvPr id="8" name="Textfeld 22"/>
                <xdr:cNvSpPr txBox="1"/>
              </xdr:nvSpPr>
              <xdr:spPr>
                <a:xfrm>
                  <a:off x="4354285" y="1519121"/>
                  <a:ext cx="4248150" cy="68580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wrap="square" rtlCol="0" anchor="t">
                  <a:no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/>
                  <a:r>
                    <a:rPr lang="de-DE" sz="3600" b="1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a:t>𝑨𝒖𝒇𝒛𝒊𝒏𝒔𝒆𝒏</a:t>
                  </a:r>
                  <a:endParaRPr lang="de-DE" sz="3600" b="1" i="0">
                    <a:latin typeface="Cambria Math"/>
                    <a:ea typeface="Cambria Math"/>
                  </a:endParaRPr>
                </a:p>
              </xdr:txBody>
            </xdr:sp>
          </mc:Fallback>
        </mc:AlternateContent>
        <xdr:sp macro="" textlink="">
          <xdr:nvSpPr>
            <xdr:cNvPr id="9" name="Gleichschenkliges Dreieck 8"/>
            <xdr:cNvSpPr/>
          </xdr:nvSpPr>
          <xdr:spPr>
            <a:xfrm rot="7404721">
              <a:off x="5761649" y="2259409"/>
              <a:ext cx="511200" cy="510272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10" name="Gleichschenkliges Dreieck 9"/>
            <xdr:cNvSpPr/>
          </xdr:nvSpPr>
          <xdr:spPr>
            <a:xfrm rot="17709267">
              <a:off x="2814451" y="3512442"/>
              <a:ext cx="2029" cy="472622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11" name="Pfeil nach links 10"/>
            <xdr:cNvSpPr/>
          </xdr:nvSpPr>
          <xdr:spPr>
            <a:xfrm>
              <a:off x="3838546" y="3236639"/>
              <a:ext cx="972000" cy="945066"/>
            </a:xfrm>
            <a:prstGeom prst="leftArrow">
              <a:avLst/>
            </a:prstGeom>
            <a:solidFill>
              <a:schemeClr val="bg1"/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b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de-DE" sz="2800" b="1">
                  <a:solidFill>
                    <a:schemeClr val="tx2">
                      <a:lumMod val="40000"/>
                      <a:lumOff val="60000"/>
                    </a:schemeClr>
                  </a:solidFill>
                </a:rPr>
                <a:t>  v      </a:t>
              </a:r>
            </a:p>
          </xdr:txBody>
        </xdr:sp>
        <xdr:sp macro="" textlink="">
          <xdr:nvSpPr>
            <xdr:cNvPr id="12" name="Gleichschenkliges Dreieck 11"/>
            <xdr:cNvSpPr/>
          </xdr:nvSpPr>
          <xdr:spPr>
            <a:xfrm rot="17709267">
              <a:off x="723598" y="3419515"/>
              <a:ext cx="2029" cy="658475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13" name="Gleichschenkliges Dreieck 12"/>
            <xdr:cNvSpPr/>
          </xdr:nvSpPr>
          <xdr:spPr>
            <a:xfrm rot="17878788">
              <a:off x="2639432" y="3201147"/>
              <a:ext cx="511199" cy="510272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5" name="Textfeld 23"/>
              <xdr:cNvSpPr txBox="1"/>
            </xdr:nvSpPr>
            <xdr:spPr>
              <a:xfrm>
                <a:off x="228600" y="3680460"/>
                <a:ext cx="3997734" cy="666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>
                <a:defPPr>
                  <a:defRPr lang="de-DE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/>
                <a14:m>
                  <m:oMathPara xmlns:m="http://schemas.openxmlformats.org/officeDocument/2006/math">
                    <m:oMathParaPr>
                      <m:jc m:val="center"/>
                    </m:oMathParaPr>
                    <m:oMath xmlns:m="http://schemas.openxmlformats.org/officeDocument/2006/math">
                      <m:r>
                        <a:rPr lang="de-DE" sz="3600" b="1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𝑨𝒃𝒛𝒊𝒏𝒔𝒆𝒏</m:t>
                      </m:r>
                    </m:oMath>
                  </m:oMathPara>
                </a14:m>
                <a:endParaRPr lang="de-DE" sz="3600" b="1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endParaRPr>
              </a:p>
            </xdr:txBody>
          </xdr:sp>
        </mc:Choice>
        <mc:Fallback xmlns="">
          <xdr:sp macro="" textlink="">
            <xdr:nvSpPr>
              <xdr:cNvPr id="15" name="Textfeld 23"/>
              <xdr:cNvSpPr txBox="1"/>
            </xdr:nvSpPr>
            <xdr:spPr>
              <a:xfrm>
                <a:off x="228600" y="3680460"/>
                <a:ext cx="3997734" cy="6667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>
                <a:defPPr>
                  <a:defRPr lang="de-DE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/>
                <a:r>
                  <a:rPr lang="de-DE" sz="3600" b="1" i="0">
                    <a:solidFill>
                      <a:schemeClr val="tx1"/>
                    </a:solidFill>
                    <a:latin typeface="Cambria Math"/>
                    <a:ea typeface="+mn-ea"/>
                    <a:cs typeface="+mn-cs"/>
                  </a:rPr>
                  <a:t>𝑨𝒃𝒛𝒊𝒏𝒔𝒆𝒏</a:t>
                </a:r>
                <a:endParaRPr lang="de-DE" sz="3600" b="1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endParaRPr>
              </a:p>
            </xdr:txBody>
          </xdr:sp>
        </mc:Fallback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21</xdr:row>
      <xdr:rowOff>28576</xdr:rowOff>
    </xdr:from>
    <xdr:ext cx="4322956" cy="11330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880946" y="12016137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880946" y="12016137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𝑲_𝟎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4</xdr:col>
      <xdr:colOff>76199</xdr:colOff>
      <xdr:row>25</xdr:row>
      <xdr:rowOff>95250</xdr:rowOff>
    </xdr:from>
    <xdr:ext cx="3258000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11287124" y="15449550"/>
              <a:ext cx="3258000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</m:d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−1</m:t>
                        </m:r>
                      </m:num>
                      <m:den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den>
                    </m:f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1287124" y="15449550"/>
              <a:ext cx="3258000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(𝑡)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/𝐾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𝑜−1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𝑝%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838200</xdr:colOff>
      <xdr:row>2</xdr:row>
      <xdr:rowOff>0</xdr:rowOff>
    </xdr:from>
    <xdr:ext cx="2133600" cy="476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𝐾_(𝐸 )=𝐾_𝐸</a:t>
              </a:r>
            </a:p>
          </xdr:txBody>
        </xdr:sp>
      </mc:Fallback>
    </mc:AlternateContent>
    <xdr:clientData/>
  </xdr:oneCellAnchor>
  <xdr:oneCellAnchor>
    <xdr:from>
      <xdr:col>1</xdr:col>
      <xdr:colOff>838200</xdr:colOff>
      <xdr:row>4</xdr:row>
      <xdr:rowOff>12700</xdr:rowOff>
    </xdr:from>
    <xdr:ext cx="1765300" cy="438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=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𝐴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〖𝐾_0=𝐾〗_(𝐴 )</a:t>
              </a:r>
            </a:p>
          </xdr:txBody>
        </xdr:sp>
      </mc:Fallback>
    </mc:AlternateContent>
    <xdr:clientData/>
  </xdr:oneCellAnchor>
  <xdr:oneCellAnchor>
    <xdr:from>
      <xdr:col>1</xdr:col>
      <xdr:colOff>946150</xdr:colOff>
      <xdr:row>6</xdr:row>
      <xdr:rowOff>381000</xdr:rowOff>
    </xdr:from>
    <xdr:ext cx="1768475" cy="866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𝑏𝑧𝑤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〖𝑛   𝑏𝑧𝑤.   𝑇〗_ </a:t>
              </a:r>
            </a:p>
          </xdr:txBody>
        </xdr:sp>
      </mc:Fallback>
    </mc:AlternateContent>
    <xdr:clientData/>
  </xdr:oneCellAnchor>
  <xdr:oneCellAnchor>
    <xdr:from>
      <xdr:col>1</xdr:col>
      <xdr:colOff>634225</xdr:colOff>
      <xdr:row>6</xdr:row>
      <xdr:rowOff>0</xdr:rowOff>
    </xdr:from>
    <xdr:ext cx="2603500" cy="5207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1414810" y="3642732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e>
                      <m: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1414810" y="3642732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𝑖=𝑝%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 𝑝.𝑎.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162622</xdr:colOff>
      <xdr:row>23</xdr:row>
      <xdr:rowOff>69695</xdr:rowOff>
    </xdr:from>
    <xdr:ext cx="4112012" cy="1161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10897297" y="13757120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</m:d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−1</m:t>
                        </m:r>
                      </m:num>
                      <m:den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10897297" y="13757120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(𝑡)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/𝐾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𝑜−1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)/𝑡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128681</xdr:colOff>
      <xdr:row>0</xdr:row>
      <xdr:rowOff>807534</xdr:rowOff>
    </xdr:from>
    <xdr:ext cx="10558724" cy="937629"/>
    <xdr:sp macro="" textlink="">
      <xdr:nvSpPr>
        <xdr:cNvPr id="9" name="Rechteck 8"/>
        <xdr:cNvSpPr/>
      </xdr:nvSpPr>
      <xdr:spPr>
        <a:xfrm>
          <a:off x="895327" y="807534"/>
          <a:ext cx="1055872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Formeln für die einfache Verzinsung</a:t>
          </a:r>
        </a:p>
      </xdr:txBody>
    </xdr:sp>
    <xdr:clientData/>
  </xdr:oneCellAnchor>
  <xdr:oneCellAnchor>
    <xdr:from>
      <xdr:col>1</xdr:col>
      <xdr:colOff>92927</xdr:colOff>
      <xdr:row>25</xdr:row>
      <xdr:rowOff>63500</xdr:rowOff>
    </xdr:from>
    <xdr:ext cx="4344329" cy="1174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859573" y="15396427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𝒏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𝒃𝒛𝒘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𝑻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859573" y="15396427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latin typeface="Cambria Math"/>
                  <a:ea typeface="Cambria Math"/>
                </a:rPr>
                <a:t>〖𝒏   𝒃𝒛𝒘.   𝑻〗_ </a:t>
              </a:r>
            </a:p>
          </xdr:txBody>
        </xdr:sp>
      </mc:Fallback>
    </mc:AlternateContent>
    <xdr:clientData/>
  </xdr:oneCellAnchor>
  <xdr:oneCellAnchor>
    <xdr:from>
      <xdr:col>1</xdr:col>
      <xdr:colOff>116159</xdr:colOff>
      <xdr:row>23</xdr:row>
      <xdr:rowOff>57150</xdr:rowOff>
    </xdr:from>
    <xdr:ext cx="4321097" cy="1150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882805" y="13717394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 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𝒂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882805" y="13717394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〖𝒑% 𝒑.𝒂.〗_ 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29</xdr:row>
      <xdr:rowOff>95250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836341" y="18773543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𝒓</m:t>
                        </m:r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836341" y="18773543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𝒓/𝑻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92928</xdr:colOff>
      <xdr:row>27</xdr:row>
      <xdr:rowOff>76200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10827603" y="17097375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𝑇𝑝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%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10827603" y="17097375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〖𝑇𝑝%〗^ </a:t>
              </a:r>
            </a:p>
          </xdr:txBody>
        </xdr:sp>
      </mc:Fallback>
    </mc:AlternateContent>
    <xdr:clientData/>
  </xdr:oneCellAnchor>
  <xdr:oneCellAnchor>
    <xdr:from>
      <xdr:col>3</xdr:col>
      <xdr:colOff>69695</xdr:colOff>
      <xdr:row>19</xdr:row>
      <xdr:rowOff>76199</xdr:rowOff>
    </xdr:from>
    <xdr:ext cx="4228171" cy="1155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10804370" y="10429874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  <m:d>
                              <m:dPr>
                                <m:ctrlP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dPr>
                              <m:e>
                                <m: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  <m:t>𝑡</m:t>
                                </m:r>
                              </m:e>
                            </m:d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=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∙(1+</m:t>
                        </m:r>
                        <m: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  <m:t>𝑡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𝑝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%)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10804370" y="10429874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〖〖</a:t>
              </a:r>
              <a:r>
                <a:rPr lang="de-DE" sz="2400" b="0" i="0">
                  <a:latin typeface="Cambria Math"/>
                  <a:ea typeface="Cambria Math"/>
                </a:rPr>
                <a:t>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(𝑡)</a:t>
              </a:r>
              <a:r>
                <a:rPr lang="de-DE" sz="2400" b="0" i="0">
                  <a:latin typeface="Cambria Math"/>
                  <a:ea typeface="Cambria Math"/>
                </a:rPr>
                <a:t>=𝐾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0" i="0">
                  <a:latin typeface="Cambria Math"/>
                  <a:ea typeface="Cambria Math"/>
                </a:rPr>
                <a:t>0∙(1+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𝑡</a:t>
              </a:r>
              <a:r>
                <a:rPr lang="de-DE" sz="2400" b="0" i="0">
                  <a:latin typeface="Cambria Math"/>
                  <a:ea typeface="Cambria Math"/>
                </a:rPr>
                <a:t>𝑝%)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114299</xdr:colOff>
      <xdr:row>19</xdr:row>
      <xdr:rowOff>28575</xdr:rowOff>
    </xdr:from>
    <xdr:ext cx="4299725" cy="12259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880945" y="10343453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𝑲</m:t>
                    </m:r>
                    <m:d>
                      <m:d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e>
                    </m:d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880945" y="10343453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𝑲(𝑻)</a:t>
              </a:r>
              <a:endParaRPr lang="de-DE" sz="2400" b="1"/>
            </a:p>
          </xdr:txBody>
        </xdr:sp>
      </mc:Fallback>
    </mc:AlternateContent>
    <xdr:clientData/>
  </xdr:oneCellAnchor>
  <xdr:twoCellAnchor>
    <xdr:from>
      <xdr:col>1</xdr:col>
      <xdr:colOff>681618</xdr:colOff>
      <xdr:row>2</xdr:row>
      <xdr:rowOff>394938</xdr:rowOff>
    </xdr:from>
    <xdr:to>
      <xdr:col>1</xdr:col>
      <xdr:colOff>1650935</xdr:colOff>
      <xdr:row>6</xdr:row>
      <xdr:rowOff>108826</xdr:rowOff>
    </xdr:to>
    <xdr:grpSp>
      <xdr:nvGrpSpPr>
        <xdr:cNvPr id="19" name="Gruppieren 18"/>
        <xdr:cNvGrpSpPr/>
      </xdr:nvGrpSpPr>
      <xdr:grpSpPr>
        <a:xfrm>
          <a:off x="1462203" y="2773865"/>
          <a:ext cx="969317" cy="977693"/>
          <a:chOff x="623400" y="2658771"/>
          <a:chExt cx="1007417" cy="1007417"/>
        </a:xfrm>
        <a:solidFill>
          <a:srgbClr val="FFC000"/>
        </a:solidFill>
      </xdr:grpSpPr>
      <xdr:sp macro="" textlink="">
        <xdr:nvSpPr>
          <xdr:cNvPr id="20" name="Ellipse 19"/>
          <xdr:cNvSpPr/>
        </xdr:nvSpPr>
        <xdr:spPr>
          <a:xfrm>
            <a:off x="623400" y="2658771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1" name="Ellipse 4"/>
          <xdr:cNvSpPr/>
        </xdr:nvSpPr>
        <xdr:spPr>
          <a:xfrm>
            <a:off x="770933" y="2806304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>
                <a:solidFill>
                  <a:sysClr val="windowText" lastClr="000000"/>
                </a:solidFill>
              </a:rPr>
              <a:t>K</a:t>
            </a:r>
            <a:r>
              <a:rPr lang="de-DE" sz="4300" i="1" kern="1200" baseline="-25000">
                <a:solidFill>
                  <a:sysClr val="windowText" lastClr="000000"/>
                </a:solidFill>
              </a:rPr>
              <a:t>0</a:t>
            </a:r>
          </a:p>
        </xdr:txBody>
      </xdr:sp>
    </xdr:grpSp>
    <xdr:clientData/>
  </xdr:twoCellAnchor>
  <xdr:twoCellAnchor>
    <xdr:from>
      <xdr:col>1</xdr:col>
      <xdr:colOff>2087136</xdr:colOff>
      <xdr:row>1</xdr:row>
      <xdr:rowOff>171450</xdr:rowOff>
    </xdr:from>
    <xdr:to>
      <xdr:col>1</xdr:col>
      <xdr:colOff>3018353</xdr:colOff>
      <xdr:row>4</xdr:row>
      <xdr:rowOff>93017</xdr:rowOff>
    </xdr:to>
    <xdr:grpSp>
      <xdr:nvGrpSpPr>
        <xdr:cNvPr id="22" name="Gruppieren 21"/>
        <xdr:cNvGrpSpPr/>
      </xdr:nvGrpSpPr>
      <xdr:grpSpPr>
        <a:xfrm>
          <a:off x="2867721" y="2160084"/>
          <a:ext cx="931217" cy="943762"/>
          <a:chOff x="4830373" y="2761918"/>
          <a:chExt cx="1007417" cy="1007417"/>
        </a:xfrm>
        <a:solidFill>
          <a:srgbClr val="C00000"/>
        </a:solidFill>
      </xdr:grpSpPr>
      <xdr:sp macro="" textlink="">
        <xdr:nvSpPr>
          <xdr:cNvPr id="23" name="Ellipse 22"/>
          <xdr:cNvSpPr/>
        </xdr:nvSpPr>
        <xdr:spPr>
          <a:xfrm>
            <a:off x="4830373" y="2761918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4" name="Ellipse 4"/>
          <xdr:cNvSpPr/>
        </xdr:nvSpPr>
        <xdr:spPr>
          <a:xfrm>
            <a:off x="4977906" y="2909451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/>
              <a:t>K</a:t>
            </a:r>
            <a:r>
              <a:rPr lang="de-DE" sz="4300" i="1" kern="1200" baseline="-25000"/>
              <a:t>T</a:t>
            </a:r>
          </a:p>
        </xdr:txBody>
      </xdr:sp>
    </xdr:grpSp>
    <xdr:clientData/>
  </xdr:twoCellAnchor>
  <xdr:oneCellAnchor>
    <xdr:from>
      <xdr:col>3</xdr:col>
      <xdr:colOff>92927</xdr:colOff>
      <xdr:row>21</xdr:row>
      <xdr:rowOff>76200</xdr:rowOff>
    </xdr:from>
    <xdr:ext cx="4204939" cy="11318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/>
            <xdr:cNvSpPr txBox="1"/>
          </xdr:nvSpPr>
          <xdr:spPr>
            <a:xfrm>
              <a:off x="10827602" y="12096750"/>
              <a:ext cx="4204939" cy="1131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f>
                          <m:f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latin typeface="Cambria Math"/>
                                    <a:ea typeface="Cambria Math"/>
                                  </a:rPr>
                                  <m:t>𝐾</m:t>
                                </m:r>
                                <m:d>
                                  <m:dPr>
                                    <m:ctrlPr>
                                      <a:rPr lang="de-DE" sz="24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de-DE" sz="24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  <m:t>𝑡</m:t>
                                    </m:r>
                                  </m:e>
                                </m:d>
                              </m:e>
                              <m:sub>
                                <m:r>
                                  <a:rPr lang="de-DE" sz="2400" b="0" i="1">
                                    <a:latin typeface="Cambria Math"/>
                                    <a:ea typeface="Cambria Math"/>
                                  </a:rPr>
                                  <m:t> </m:t>
                                </m:r>
                              </m:sub>
                            </m:sSub>
                          </m:num>
                          <m:den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𝑝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%</m:t>
                            </m:r>
                          </m:den>
                        </m:f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25" name="Textfeld 24"/>
            <xdr:cNvSpPr txBox="1"/>
          </xdr:nvSpPr>
          <xdr:spPr>
            <a:xfrm>
              <a:off x="10827602" y="12096750"/>
              <a:ext cx="4204939" cy="1131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〖〖</a:t>
              </a:r>
              <a:r>
                <a:rPr lang="de-DE" sz="2400" b="0" i="0">
                  <a:latin typeface="Cambria Math"/>
                  <a:ea typeface="Cambria Math"/>
                </a:rPr>
                <a:t>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(𝑡)〗_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1+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𝑝%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)〗^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twoCellAnchor>
    <xdr:from>
      <xdr:col>10</xdr:col>
      <xdr:colOff>1676641</xdr:colOff>
      <xdr:row>22</xdr:row>
      <xdr:rowOff>764323</xdr:rowOff>
    </xdr:from>
    <xdr:to>
      <xdr:col>12</xdr:col>
      <xdr:colOff>151336</xdr:colOff>
      <xdr:row>22</xdr:row>
      <xdr:rowOff>1194977</xdr:rowOff>
    </xdr:to>
    <xdr:sp macro="" textlink="">
      <xdr:nvSpPr>
        <xdr:cNvPr id="30" name="Gleichschenkliges Dreieck 29"/>
        <xdr:cNvSpPr/>
      </xdr:nvSpPr>
      <xdr:spPr>
        <a:xfrm rot="17709267">
          <a:off x="20872611" y="13458053"/>
          <a:ext cx="2029" cy="4654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>
    <xdr:from>
      <xdr:col>8</xdr:col>
      <xdr:colOff>1676641</xdr:colOff>
      <xdr:row>22</xdr:row>
      <xdr:rowOff>764323</xdr:rowOff>
    </xdr:from>
    <xdr:to>
      <xdr:col>10</xdr:col>
      <xdr:colOff>151336</xdr:colOff>
      <xdr:row>22</xdr:row>
      <xdr:rowOff>1194977</xdr:rowOff>
    </xdr:to>
    <xdr:sp macro="" textlink="">
      <xdr:nvSpPr>
        <xdr:cNvPr id="32" name="Gleichschenkliges Dreieck 31"/>
        <xdr:cNvSpPr/>
      </xdr:nvSpPr>
      <xdr:spPr>
        <a:xfrm rot="17709267">
          <a:off x="18786636" y="13362803"/>
          <a:ext cx="2029" cy="6559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oneCellAnchor>
    <xdr:from>
      <xdr:col>3</xdr:col>
      <xdr:colOff>209085</xdr:colOff>
      <xdr:row>29</xdr:row>
      <xdr:rowOff>46463</xdr:rowOff>
    </xdr:from>
    <xdr:ext cx="4112012" cy="1161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10943760" y="18734513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</m:d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−1</m:t>
                        </m:r>
                      </m:num>
                      <m:den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𝑝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%</m:t>
                    </m:r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10943760" y="18734513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𝐾(𝑇)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/𝐾_𝑜−1)/𝑇=𝑝%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8</xdr:col>
      <xdr:colOff>46463</xdr:colOff>
      <xdr:row>1</xdr:row>
      <xdr:rowOff>92927</xdr:rowOff>
    </xdr:from>
    <xdr:to>
      <xdr:col>9</xdr:col>
      <xdr:colOff>0</xdr:colOff>
      <xdr:row>3</xdr:row>
      <xdr:rowOff>0</xdr:rowOff>
    </xdr:to>
    <xdr:cxnSp macro="">
      <xdr:nvCxnSpPr>
        <xdr:cNvPr id="40" name="Gerade Verbindung 39"/>
        <xdr:cNvCxnSpPr/>
      </xdr:nvCxnSpPr>
      <xdr:spPr>
        <a:xfrm>
          <a:off x="16829513" y="2074127"/>
          <a:ext cx="2201437" cy="7643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0</xdr:colOff>
      <xdr:row>16</xdr:row>
      <xdr:rowOff>0</xdr:rowOff>
    </xdr:from>
    <xdr:ext cx="3763536" cy="65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1522927" y="83820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pPr>
                    <m:e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𝑡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∈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ℝ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,  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𝑇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=</m:t>
                      </m:r>
                    </m:e>
                    <m:sup>
                      <m:r>
                        <a:rPr lang="de-DE" sz="2400" b="0" i="1">
                          <a:latin typeface="Cambria Math"/>
                          <a:ea typeface="Cambria Math"/>
                        </a:rPr>
                        <m:t> </m:t>
                      </m:r>
                    </m:sup>
                  </m:sSup>
                </m:oMath>
              </a14:m>
              <a:r>
                <a:rPr lang="de-DE" sz="2400" b="0" i="0">
                  <a:latin typeface="Cambria Math"/>
                  <a:ea typeface="Cambria Math"/>
                </a:rPr>
                <a:t>Laufzeitende</a:t>
              </a:r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1522927" y="83820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〖𝑡</a:t>
              </a:r>
              <a:r>
                <a:rPr lang="de-DE" sz="2400" b="0" i="0">
                  <a:latin typeface="Cambria Math"/>
                  <a:ea typeface="Cambria Math"/>
                </a:rPr>
                <a:t>∈ℝ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,  𝑇=〗^</a:t>
              </a:r>
              <a:r>
                <a:rPr lang="de-DE" sz="2400" b="0" i="0">
                  <a:latin typeface="Cambria Math"/>
                  <a:ea typeface="Cambria Math"/>
                </a:rPr>
                <a:t> Laufzeitende</a:t>
              </a:r>
            </a:p>
          </xdr:txBody>
        </xdr:sp>
      </mc:Fallback>
    </mc:AlternateContent>
    <xdr:clientData/>
  </xdr:oneCellAnchor>
  <xdr:oneCellAnchor>
    <xdr:from>
      <xdr:col>1</xdr:col>
      <xdr:colOff>0</xdr:colOff>
      <xdr:row>27</xdr:row>
      <xdr:rowOff>0</xdr:rowOff>
    </xdr:from>
    <xdr:ext cx="4325125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780585" y="1691268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𝒓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≔</m:t>
                    </m:r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𝑲</m:t>
                        </m:r>
                        <m:d>
                          <m:d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</m:e>
                        </m:d>
                      </m:num>
                      <m:den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𝑲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𝒐</m:t>
                            </m:r>
                          </m:sub>
                        </m:sSub>
                      </m:den>
                    </m:f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780585" y="1691268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2400" b="1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𝒓≔𝑲(𝑻)/𝑲_𝒐 −𝟏</a:t>
              </a:r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10</xdr:col>
      <xdr:colOff>378916</xdr:colOff>
      <xdr:row>15</xdr:row>
      <xdr:rowOff>0</xdr:rowOff>
    </xdr:from>
    <xdr:to>
      <xdr:col>16</xdr:col>
      <xdr:colOff>493680</xdr:colOff>
      <xdr:row>21</xdr:row>
      <xdr:rowOff>626329</xdr:rowOff>
    </xdr:to>
    <xdr:grpSp>
      <xdr:nvGrpSpPr>
        <xdr:cNvPr id="44" name="Gruppieren 43"/>
        <xdr:cNvGrpSpPr/>
      </xdr:nvGrpSpPr>
      <xdr:grpSpPr>
        <a:xfrm>
          <a:off x="19856379" y="7694341"/>
          <a:ext cx="6247935" cy="4956720"/>
          <a:chOff x="19577599" y="6969512"/>
          <a:chExt cx="6247935" cy="4956719"/>
        </a:xfrm>
      </xdr:grpSpPr>
      <xdr:grpSp>
        <xdr:nvGrpSpPr>
          <xdr:cNvPr id="43" name="Gruppieren 42"/>
          <xdr:cNvGrpSpPr/>
        </xdr:nvGrpSpPr>
        <xdr:grpSpPr>
          <a:xfrm>
            <a:off x="19577599" y="6969512"/>
            <a:ext cx="6247935" cy="4956719"/>
            <a:chOff x="19651941" y="7006683"/>
            <a:chExt cx="6247935" cy="4956719"/>
          </a:xfrm>
        </xdr:grpSpPr>
        <xdr:grpSp>
          <xdr:nvGrpSpPr>
            <xdr:cNvPr id="37" name="Gruppieren 36"/>
            <xdr:cNvGrpSpPr/>
          </xdr:nvGrpSpPr>
          <xdr:grpSpPr>
            <a:xfrm>
              <a:off x="19651941" y="7006683"/>
              <a:ext cx="6247935" cy="4956719"/>
              <a:chOff x="19707697" y="7006683"/>
              <a:chExt cx="6247935" cy="4956719"/>
            </a:xfrm>
          </xdr:grpSpPr>
          <xdr:graphicFrame macro="">
            <xdr:nvGraphicFramePr>
              <xdr:cNvPr id="26" name="Diagramm 25"/>
              <xdr:cNvGraphicFramePr/>
            </xdr:nvGraphicFramePr>
            <xdr:xfrm>
              <a:off x="19707697" y="7006683"/>
              <a:ext cx="6247935" cy="3761523"/>
            </xdr:xfrm>
            <a:graphic>
              <a:graphicData uri="http://schemas.openxmlformats.org/drawingml/2006/diagram">
                <dgm:relIds xmlns:dgm="http://schemas.openxmlformats.org/drawingml/2006/diagram" xmlns:r="http://schemas.openxmlformats.org/officeDocument/2006/relationships" r:dm="rId1" r:lo="rId2" r:qs="rId3" r:cs="rId4"/>
              </a:graphicData>
            </a:graphic>
          </xdr:graphicFrame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27" name="Textfeld 26"/>
                  <xdr:cNvSpPr txBox="1"/>
                </xdr:nvSpPr>
                <xdr:spPr>
                  <a:xfrm>
                    <a:off x="20782624" y="8075109"/>
                    <a:ext cx="4248150" cy="68580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"/>
                        </m:oMathParaPr>
                        <m:oMath xmlns:m="http://schemas.openxmlformats.org/officeDocument/2006/math">
                          <m:r>
                            <a:rPr lang="de-DE" sz="3600" b="1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𝑨𝒖𝒇𝒛𝒊𝒏𝒔𝒆𝒏</m:t>
                          </m:r>
                        </m:oMath>
                      </m:oMathPara>
                    </a14:m>
                    <a:endParaRPr lang="de-DE" sz="3600" b="1" i="0">
                      <a:latin typeface="Cambria Math"/>
                      <a:ea typeface="Cambria Math"/>
                    </a:endParaRPr>
                  </a:p>
                </xdr:txBody>
              </xdr:sp>
            </mc:Choice>
            <mc:Fallback xmlns="">
              <xdr:sp macro="" textlink="">
                <xdr:nvSpPr>
                  <xdr:cNvPr id="27" name="Textfeld 26"/>
                  <xdr:cNvSpPr txBox="1"/>
                </xdr:nvSpPr>
                <xdr:spPr>
                  <a:xfrm>
                    <a:off x="20782624" y="8075109"/>
                    <a:ext cx="4248150" cy="68580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t">
                    <a:noAutofit/>
                  </a:bodyPr>
                  <a:lstStyle/>
                  <a:p>
                    <a:pPr/>
                    <a:r>
                      <a:rPr lang="de-DE" sz="3600" b="1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a:t>𝑨𝒖𝒇𝒛𝒊𝒏𝒔𝒆𝒏</a:t>
                    </a:r>
                    <a:endParaRPr lang="de-DE" sz="3600" b="1" i="0">
                      <a:latin typeface="Cambria Math"/>
                      <a:ea typeface="Cambria Math"/>
                    </a:endParaRPr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28" name="Textfeld 27"/>
                  <xdr:cNvSpPr txBox="1"/>
                </xdr:nvSpPr>
                <xdr:spPr>
                  <a:xfrm>
                    <a:off x="20904098" y="11296652"/>
                    <a:ext cx="3997734" cy="66675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ctr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"/>
                        </m:oMathParaPr>
                        <m:oMath xmlns:m="http://schemas.openxmlformats.org/officeDocument/2006/math">
                          <m:r>
                            <a:rPr lang="de-DE" sz="3600" b="1" i="1">
                              <a:solidFill>
                                <a:schemeClr val="tx1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𝑨𝒃𝒛𝒊𝒏𝒔𝒆𝒏</m:t>
                          </m:r>
                        </m:oMath>
                      </m:oMathPara>
                    </a14:m>
                    <a:endParaRPr lang="de-DE" sz="3600" b="1" i="1">
                      <a:solidFill>
                        <a:schemeClr val="tx1"/>
                      </a:solidFill>
                      <a:latin typeface="Cambria Math"/>
                      <a:ea typeface="+mn-ea"/>
                      <a:cs typeface="+mn-cs"/>
                    </a:endParaRPr>
                  </a:p>
                </xdr:txBody>
              </xdr:sp>
            </mc:Choice>
            <mc:Fallback xmlns="">
              <xdr:sp macro="" textlink="">
                <xdr:nvSpPr>
                  <xdr:cNvPr id="28" name="Textfeld 27"/>
                  <xdr:cNvSpPr txBox="1"/>
                </xdr:nvSpPr>
                <xdr:spPr>
                  <a:xfrm>
                    <a:off x="20904098" y="11296652"/>
                    <a:ext cx="3997734" cy="66675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ctr">
                    <a:noAutofit/>
                  </a:bodyPr>
                  <a:lstStyle/>
                  <a:p>
                    <a:pPr/>
                    <a:r>
                      <a:rPr lang="de-DE" sz="3600" b="1" i="0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a:t>𝑨𝒃𝒛𝒊𝒏𝒔𝒆𝒏</a:t>
                    </a:r>
                    <a:endParaRPr lang="de-DE" sz="3600" b="1" i="1">
                      <a:solidFill>
                        <a:schemeClr val="tx1"/>
                      </a:solidFill>
                      <a:latin typeface="Cambria Math"/>
                      <a:ea typeface="+mn-ea"/>
                      <a:cs typeface="+mn-cs"/>
                    </a:endParaRPr>
                  </a:p>
                </xdr:txBody>
              </xdr:sp>
            </mc:Fallback>
          </mc:AlternateContent>
        </xdr:grpSp>
        <xdr:sp macro="" textlink="">
          <xdr:nvSpPr>
            <xdr:cNvPr id="29" name="Gleichschenkliges Dreieck 28"/>
            <xdr:cNvSpPr/>
          </xdr:nvSpPr>
          <xdr:spPr>
            <a:xfrm rot="7404721">
              <a:off x="24169330" y="9224275"/>
              <a:ext cx="511200" cy="510272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33" name="Gleichschenkliges Dreieck 32"/>
            <xdr:cNvSpPr/>
          </xdr:nvSpPr>
          <xdr:spPr>
            <a:xfrm rot="17878788">
              <a:off x="21267814" y="10196214"/>
              <a:ext cx="497261" cy="510273"/>
            </a:xfrm>
            <a:prstGeom prst="triangle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xdr:sp macro="" textlink="">
        <xdr:nvSpPr>
          <xdr:cNvPr id="31" name="Pfeil nach links 30"/>
          <xdr:cNvSpPr/>
        </xdr:nvSpPr>
        <xdr:spPr>
          <a:xfrm>
            <a:off x="22292690" y="10201505"/>
            <a:ext cx="1018463" cy="926482"/>
          </a:xfrm>
          <a:prstGeom prst="leftArrow">
            <a:avLst/>
          </a:prstGeom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l"/>
            <a:r>
              <a:rPr lang="de-DE" sz="2800" b="1">
                <a:solidFill>
                  <a:schemeClr val="tx2">
                    <a:lumMod val="40000"/>
                    <a:lumOff val="60000"/>
                  </a:schemeClr>
                </a:solidFill>
              </a:rPr>
              <a:t>  v     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25</xdr:row>
      <xdr:rowOff>28576</xdr:rowOff>
    </xdr:from>
    <xdr:ext cx="4322956" cy="11330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876300" y="12049126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876300" y="12049126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𝑲_𝟎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1</xdr:col>
      <xdr:colOff>838200</xdr:colOff>
      <xdr:row>2</xdr:row>
      <xdr:rowOff>0</xdr:rowOff>
    </xdr:from>
    <xdr:ext cx="2133600" cy="476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𝐾_(𝐸 )=𝐾_𝐸</a:t>
              </a:r>
            </a:p>
          </xdr:txBody>
        </xdr:sp>
      </mc:Fallback>
    </mc:AlternateContent>
    <xdr:clientData/>
  </xdr:oneCellAnchor>
  <xdr:oneCellAnchor>
    <xdr:from>
      <xdr:col>1</xdr:col>
      <xdr:colOff>838200</xdr:colOff>
      <xdr:row>4</xdr:row>
      <xdr:rowOff>12700</xdr:rowOff>
    </xdr:from>
    <xdr:ext cx="1765300" cy="438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=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𝐴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〖𝐾_0=𝐾〗_(𝐴 )</a:t>
              </a:r>
            </a:p>
          </xdr:txBody>
        </xdr:sp>
      </mc:Fallback>
    </mc:AlternateContent>
    <xdr:clientData/>
  </xdr:oneCellAnchor>
  <xdr:oneCellAnchor>
    <xdr:from>
      <xdr:col>1</xdr:col>
      <xdr:colOff>946150</xdr:colOff>
      <xdr:row>6</xdr:row>
      <xdr:rowOff>381000</xdr:rowOff>
    </xdr:from>
    <xdr:ext cx="1768475" cy="866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𝑏𝑧𝑤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〖𝑛   𝑏𝑧𝑤.   𝑇〗_ </a:t>
              </a:r>
            </a:p>
          </xdr:txBody>
        </xdr:sp>
      </mc:Fallback>
    </mc:AlternateContent>
    <xdr:clientData/>
  </xdr:oneCellAnchor>
  <xdr:oneCellAnchor>
    <xdr:from>
      <xdr:col>1</xdr:col>
      <xdr:colOff>10686</xdr:colOff>
      <xdr:row>0</xdr:row>
      <xdr:rowOff>807534</xdr:rowOff>
    </xdr:from>
    <xdr:ext cx="7124066" cy="937629"/>
    <xdr:sp macro="" textlink="">
      <xdr:nvSpPr>
        <xdr:cNvPr id="9" name="Rechteck 8"/>
        <xdr:cNvSpPr/>
      </xdr:nvSpPr>
      <xdr:spPr>
        <a:xfrm>
          <a:off x="777332" y="807534"/>
          <a:ext cx="712406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Formeln gemäß</a:t>
          </a:r>
          <a:r>
            <a:rPr lang="de-DE" sz="5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PAngV </a:t>
          </a:r>
          <a:endParaRPr lang="de-DE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92927</xdr:colOff>
      <xdr:row>29</xdr:row>
      <xdr:rowOff>63500</xdr:rowOff>
    </xdr:from>
    <xdr:ext cx="4344329" cy="1174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854927" y="15417800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𝒏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𝒃𝒛𝒘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𝑻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854927" y="15417800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latin typeface="Cambria Math"/>
                  <a:ea typeface="Cambria Math"/>
                </a:rPr>
                <a:t>〖𝒏   𝒃𝒛𝒘.   𝑻〗_ </a:t>
              </a:r>
            </a:p>
          </xdr:txBody>
        </xdr:sp>
      </mc:Fallback>
    </mc:AlternateContent>
    <xdr:clientData/>
  </xdr:oneCellAnchor>
  <xdr:oneCellAnchor>
    <xdr:from>
      <xdr:col>1</xdr:col>
      <xdr:colOff>116159</xdr:colOff>
      <xdr:row>27</xdr:row>
      <xdr:rowOff>57150</xdr:rowOff>
    </xdr:from>
    <xdr:ext cx="4321097" cy="1150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878159" y="13744575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𝑿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 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𝒂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878159" y="13744575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〖𝑿</a:t>
              </a:r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% 𝒑.𝒂.</a:t>
              </a:r>
              <a:r>
                <a:rPr lang="de-DE" sz="2400" b="1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33</xdr:row>
      <xdr:rowOff>95250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831695" y="18783300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𝒓</m:t>
                        </m:r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831695" y="18783300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𝒓/𝑻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92928</xdr:colOff>
      <xdr:row>31</xdr:row>
      <xdr:rowOff>76200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10827603" y="17097375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(1+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𝑝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%)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</m:t>
                        </m:r>
                      </m:sup>
                    </m:sSup>
                    <m:r>
                      <a:rPr lang="de-DE" sz="2400" b="0" i="1">
                        <a:latin typeface="Cambria Math"/>
                        <a:ea typeface="Cambria Math"/>
                      </a:rPr>
                      <m:t>−1</m:t>
                    </m:r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10827603" y="17097375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〖(1+𝑝%)〗^𝑇−1 ^ </a:t>
              </a:r>
            </a:p>
          </xdr:txBody>
        </xdr:sp>
      </mc:Fallback>
    </mc:AlternateContent>
    <xdr:clientData/>
  </xdr:oneCellAnchor>
  <xdr:oneCellAnchor>
    <xdr:from>
      <xdr:col>3</xdr:col>
      <xdr:colOff>69695</xdr:colOff>
      <xdr:row>23</xdr:row>
      <xdr:rowOff>76199</xdr:rowOff>
    </xdr:from>
    <xdr:ext cx="4228171" cy="1155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10804370" y="10429874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  <m:d>
                              <m:dPr>
                                <m:ctrlP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dPr>
                              <m:e>
                                <m: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  <m:t>𝑡</m:t>
                                </m:r>
                              </m:e>
                            </m:d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=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∙</m:t>
                        </m:r>
                        <m:sSup>
                          <m:sSup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(1+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𝑋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%)</m:t>
                            </m:r>
                          </m:e>
                          <m:sup>
                            <m: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𝑡</m:t>
                            </m:r>
                          </m:sup>
                        </m:sSup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10804370" y="10429874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〖〖</a:t>
              </a:r>
              <a:r>
                <a:rPr lang="de-DE" sz="2400" b="0" i="0">
                  <a:latin typeface="Cambria Math"/>
                  <a:ea typeface="Cambria Math"/>
                </a:rPr>
                <a:t>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(𝑡)</a:t>
              </a:r>
              <a:r>
                <a:rPr lang="de-DE" sz="2400" b="0" i="0">
                  <a:latin typeface="Cambria Math"/>
                  <a:ea typeface="Cambria Math"/>
                </a:rPr>
                <a:t>=𝐾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0" i="0">
                  <a:latin typeface="Cambria Math"/>
                  <a:ea typeface="Cambria Math"/>
                </a:rPr>
                <a:t>0∙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(1+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%)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〗^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𝑡〗^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114299</xdr:colOff>
      <xdr:row>23</xdr:row>
      <xdr:rowOff>28575</xdr:rowOff>
    </xdr:from>
    <xdr:ext cx="4299725" cy="12259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876299" y="10382250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𝑲</m:t>
                    </m:r>
                    <m:d>
                      <m:d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e>
                    </m:d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876299" y="10382250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𝑲(𝑻)</a:t>
              </a:r>
              <a:endParaRPr lang="de-DE" sz="2400" b="1"/>
            </a:p>
          </xdr:txBody>
        </xdr:sp>
      </mc:Fallback>
    </mc:AlternateContent>
    <xdr:clientData/>
  </xdr:oneCellAnchor>
  <xdr:twoCellAnchor>
    <xdr:from>
      <xdr:col>1</xdr:col>
      <xdr:colOff>774545</xdr:colOff>
      <xdr:row>2</xdr:row>
      <xdr:rowOff>394938</xdr:rowOff>
    </xdr:from>
    <xdr:to>
      <xdr:col>1</xdr:col>
      <xdr:colOff>1743862</xdr:colOff>
      <xdr:row>6</xdr:row>
      <xdr:rowOff>108826</xdr:rowOff>
    </xdr:to>
    <xdr:grpSp>
      <xdr:nvGrpSpPr>
        <xdr:cNvPr id="18" name="Gruppieren 17"/>
        <xdr:cNvGrpSpPr/>
      </xdr:nvGrpSpPr>
      <xdr:grpSpPr>
        <a:xfrm>
          <a:off x="1555130" y="2773865"/>
          <a:ext cx="969317" cy="977693"/>
          <a:chOff x="623400" y="2658771"/>
          <a:chExt cx="1007417" cy="1007417"/>
        </a:xfrm>
        <a:solidFill>
          <a:srgbClr val="FFC000"/>
        </a:solidFill>
      </xdr:grpSpPr>
      <xdr:sp macro="" textlink="">
        <xdr:nvSpPr>
          <xdr:cNvPr id="19" name="Ellipse 18"/>
          <xdr:cNvSpPr/>
        </xdr:nvSpPr>
        <xdr:spPr>
          <a:xfrm>
            <a:off x="623400" y="2658771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0" name="Ellipse 4"/>
          <xdr:cNvSpPr/>
        </xdr:nvSpPr>
        <xdr:spPr>
          <a:xfrm>
            <a:off x="770933" y="2806304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>
                <a:solidFill>
                  <a:sysClr val="windowText" lastClr="000000"/>
                </a:solidFill>
              </a:rPr>
              <a:t>K</a:t>
            </a:r>
            <a:r>
              <a:rPr lang="de-DE" sz="4300" i="1" kern="1200" baseline="-25000">
                <a:solidFill>
                  <a:sysClr val="windowText" lastClr="000000"/>
                </a:solidFill>
              </a:rPr>
              <a:t>0</a:t>
            </a:r>
          </a:p>
        </xdr:txBody>
      </xdr:sp>
    </xdr:grpSp>
    <xdr:clientData/>
  </xdr:twoCellAnchor>
  <xdr:twoCellAnchor>
    <xdr:from>
      <xdr:col>1</xdr:col>
      <xdr:colOff>2087136</xdr:colOff>
      <xdr:row>1</xdr:row>
      <xdr:rowOff>171450</xdr:rowOff>
    </xdr:from>
    <xdr:to>
      <xdr:col>1</xdr:col>
      <xdr:colOff>3018353</xdr:colOff>
      <xdr:row>4</xdr:row>
      <xdr:rowOff>93017</xdr:rowOff>
    </xdr:to>
    <xdr:grpSp>
      <xdr:nvGrpSpPr>
        <xdr:cNvPr id="21" name="Gruppieren 20"/>
        <xdr:cNvGrpSpPr/>
      </xdr:nvGrpSpPr>
      <xdr:grpSpPr>
        <a:xfrm>
          <a:off x="2867721" y="2160084"/>
          <a:ext cx="931217" cy="943762"/>
          <a:chOff x="4830373" y="2761918"/>
          <a:chExt cx="1007417" cy="1007417"/>
        </a:xfrm>
        <a:solidFill>
          <a:srgbClr val="C00000"/>
        </a:solidFill>
      </xdr:grpSpPr>
      <xdr:sp macro="" textlink="">
        <xdr:nvSpPr>
          <xdr:cNvPr id="22" name="Ellipse 21"/>
          <xdr:cNvSpPr/>
        </xdr:nvSpPr>
        <xdr:spPr>
          <a:xfrm>
            <a:off x="4830373" y="2761918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3" name="Ellipse 4"/>
          <xdr:cNvSpPr/>
        </xdr:nvSpPr>
        <xdr:spPr>
          <a:xfrm>
            <a:off x="4977906" y="2909451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/>
              <a:t>K</a:t>
            </a:r>
            <a:r>
              <a:rPr lang="de-DE" sz="4300" i="1" kern="1200" baseline="-25000"/>
              <a:t>T</a:t>
            </a:r>
          </a:p>
        </xdr:txBody>
      </xdr:sp>
    </xdr:grpSp>
    <xdr:clientData/>
  </xdr:twoCellAnchor>
  <xdr:oneCellAnchor>
    <xdr:from>
      <xdr:col>3</xdr:col>
      <xdr:colOff>92927</xdr:colOff>
      <xdr:row>25</xdr:row>
      <xdr:rowOff>76200</xdr:rowOff>
    </xdr:from>
    <xdr:ext cx="4204939" cy="11318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/>
            <xdr:cNvSpPr txBox="1"/>
          </xdr:nvSpPr>
          <xdr:spPr>
            <a:xfrm>
              <a:off x="10827602" y="12096750"/>
              <a:ext cx="4204939" cy="1131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f>
                          <m:f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latin typeface="Cambria Math"/>
                                    <a:ea typeface="Cambria Math"/>
                                  </a:rPr>
                                  <m:t>𝐾</m:t>
                                </m:r>
                                <m:d>
                                  <m:dPr>
                                    <m:ctrlPr>
                                      <a:rPr lang="de-DE" sz="24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de-DE" sz="2400" b="0" i="1">
                                        <a:latin typeface="Cambria Math" panose="02040503050406030204" pitchFamily="18" charset="0"/>
                                        <a:ea typeface="Cambria Math"/>
                                      </a:rPr>
                                      <m:t>𝑡</m:t>
                                    </m:r>
                                  </m:e>
                                </m:d>
                              </m:e>
                              <m:sub>
                                <m:r>
                                  <a:rPr lang="de-DE" sz="2400" b="0" i="1">
                                    <a:latin typeface="Cambria Math"/>
                                    <a:ea typeface="Cambria Math"/>
                                  </a:rPr>
                                  <m:t> </m:t>
                                </m:r>
                              </m:sub>
                            </m:sSub>
                          </m:num>
                          <m:den>
                            <m:sSup>
                              <m:sSup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(1+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%)</m:t>
                                </m:r>
                              </m:e>
                              <m:sup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sup>
                            </m:sSup>
                          </m:den>
                        </m:f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24" name="Textfeld 23"/>
            <xdr:cNvSpPr txBox="1"/>
          </xdr:nvSpPr>
          <xdr:spPr>
            <a:xfrm>
              <a:off x="10827602" y="12096750"/>
              <a:ext cx="4204939" cy="1131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〖〖</a:t>
              </a:r>
              <a:r>
                <a:rPr lang="de-DE" sz="2400" b="0" i="0">
                  <a:latin typeface="Cambria Math"/>
                  <a:ea typeface="Cambria Math"/>
                </a:rPr>
                <a:t>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(𝑡)〗_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(1+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%)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twoCellAnchor>
    <xdr:from>
      <xdr:col>10</xdr:col>
      <xdr:colOff>1676641</xdr:colOff>
      <xdr:row>26</xdr:row>
      <xdr:rowOff>764323</xdr:rowOff>
    </xdr:from>
    <xdr:to>
      <xdr:col>12</xdr:col>
      <xdr:colOff>151336</xdr:colOff>
      <xdr:row>26</xdr:row>
      <xdr:rowOff>1194977</xdr:rowOff>
    </xdr:to>
    <xdr:sp macro="" textlink="">
      <xdr:nvSpPr>
        <xdr:cNvPr id="29" name="Gleichschenkliges Dreieck 28"/>
        <xdr:cNvSpPr/>
      </xdr:nvSpPr>
      <xdr:spPr>
        <a:xfrm rot="17709267">
          <a:off x="20872611" y="13458053"/>
          <a:ext cx="2029" cy="4654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>
    <xdr:from>
      <xdr:col>8</xdr:col>
      <xdr:colOff>1676641</xdr:colOff>
      <xdr:row>26</xdr:row>
      <xdr:rowOff>764323</xdr:rowOff>
    </xdr:from>
    <xdr:to>
      <xdr:col>10</xdr:col>
      <xdr:colOff>151336</xdr:colOff>
      <xdr:row>26</xdr:row>
      <xdr:rowOff>1194977</xdr:rowOff>
    </xdr:to>
    <xdr:sp macro="" textlink="">
      <xdr:nvSpPr>
        <xdr:cNvPr id="31" name="Gleichschenkliges Dreieck 30"/>
        <xdr:cNvSpPr/>
      </xdr:nvSpPr>
      <xdr:spPr>
        <a:xfrm rot="17709267">
          <a:off x="18786636" y="13362803"/>
          <a:ext cx="2029" cy="6559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oneCellAnchor>
    <xdr:from>
      <xdr:col>3</xdr:col>
      <xdr:colOff>209085</xdr:colOff>
      <xdr:row>33</xdr:row>
      <xdr:rowOff>46463</xdr:rowOff>
    </xdr:from>
    <xdr:ext cx="4112012" cy="1161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10943760" y="18734513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(1+</m:t>
                            </m:r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𝑝</m:t>
                            </m:r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%)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𝑇</m:t>
                            </m:r>
                          </m:sup>
                        </m:s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−1</m:t>
                        </m:r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 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 </m:t>
                            </m:r>
                          </m:sup>
                        </m:sSup>
                      </m:num>
                      <m:den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𝑇</m:t>
                        </m:r>
                      </m:den>
                    </m:f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10943760" y="18734513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(〖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(1+𝑝%)〗^𝑇−1 ^ 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)/𝑇</a:t>
              </a:r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139391</xdr:colOff>
      <xdr:row>27</xdr:row>
      <xdr:rowOff>69695</xdr:rowOff>
    </xdr:from>
    <xdr:ext cx="4135244" cy="1152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10895671" y="13729939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14:m>
                <m:oMath xmlns:m="http://schemas.openxmlformats.org/officeDocument/2006/math">
                  <m:rad>
                    <m:radPr>
                      <m:ctrlPr>
                        <a:rPr lang="de-DE" sz="24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𝑇</m:t>
                      </m:r>
                    </m:deg>
                    <m:e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𝐾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(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)/</m:t>
                      </m:r>
                      <m:sSub>
                        <m:sSubPr>
                          <m:ctrlP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𝐾</m:t>
                          </m:r>
                        </m:e>
                        <m:sub>
                          <m: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𝑜</m:t>
                          </m:r>
                        </m:sub>
                      </m:sSub>
                    </m:e>
                  </m:rad>
                </m:oMath>
              </a14:m>
              <a:r>
                <a:rPr lang="de-DE" sz="2400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DE" sz="2400" i="1">
                      <a:solidFill>
                        <a:schemeClr val="tx1"/>
                      </a:solidFill>
                      <a:latin typeface="Cambria Math"/>
                      <a:ea typeface="Cambria Math"/>
                      <a:cs typeface="+mn-cs"/>
                    </a:rPr>
                    <m:t>−</m:t>
                  </m:r>
                  <m:r>
                    <a:rPr lang="de-DE" sz="2400" b="0" i="1">
                      <a:solidFill>
                        <a:schemeClr val="tx1"/>
                      </a:solidFill>
                      <a:latin typeface="Cambria Math"/>
                      <a:ea typeface="Cambria Math"/>
                      <a:cs typeface="+mn-cs"/>
                    </a:rPr>
                    <m:t> 1</m:t>
                  </m:r>
                </m:oMath>
              </a14:m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10895671" y="13729939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𝑇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&amp;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𝐾(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)/𝐾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𝑜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de-DE" sz="2400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:r>
                <a:rPr lang="de-DE" sz="240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 1</a:t>
              </a:r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92927</xdr:colOff>
      <xdr:row>29</xdr:row>
      <xdr:rowOff>0</xdr:rowOff>
    </xdr:from>
    <xdr:ext cx="4181708" cy="1181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10849207" y="15332927"/>
              <a:ext cx="4181708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2400" b="0" i="0">
                            <a:latin typeface="Cambria Math"/>
                          </a:rPr>
                          <m:t>ln</m:t>
                        </m:r>
                        <m:r>
                          <a:rPr lang="de-DE" sz="2400" b="0" i="1">
                            <a:latin typeface="Cambria Math"/>
                          </a:rPr>
                          <m:t>⁡(</m:t>
                        </m:r>
                        <m:r>
                          <a:rPr lang="de-DE" sz="2400" b="0" i="1">
                            <a:latin typeface="Cambria Math"/>
                          </a:rPr>
                          <m:t>𝐾</m:t>
                        </m:r>
                        <m:r>
                          <a:rPr lang="de-DE" sz="2400" b="0" i="1">
                            <a:latin typeface="Cambria Math"/>
                          </a:rPr>
                          <m:t>(</m:t>
                        </m:r>
                        <m:r>
                          <a:rPr lang="de-DE" sz="24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2400" b="0" i="1">
                            <a:latin typeface="Cambria Math"/>
                          </a:rPr>
                          <m:t>)/</m:t>
                        </m:r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</a:rPr>
                          <m:t>)</m:t>
                        </m:r>
                      </m:num>
                      <m:den>
                        <m:func>
                          <m:func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a:rPr lang="de-DE" sz="2400" b="0" i="1">
                                <a:latin typeface="Cambria Math"/>
                              </a:rPr>
                              <m:t>𝑙𝑛</m:t>
                            </m:r>
                          </m:fName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(1+</m:t>
                            </m:r>
                            <m:r>
                              <a:rPr lang="de-DE" sz="2400" b="0" i="1">
                                <a:latin typeface="Cambria Math"/>
                              </a:rPr>
                              <m:t>𝑝</m:t>
                            </m:r>
                            <m:r>
                              <a:rPr lang="de-DE" sz="2400" b="0" i="1">
                                <a:latin typeface="Cambria Math"/>
                              </a:rPr>
                              <m:t>%</m:t>
                            </m:r>
                          </m:e>
                        </m:func>
                        <m:r>
                          <a:rPr lang="de-DE" sz="24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de-DE" sz="2400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10849207" y="15332927"/>
              <a:ext cx="4181708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i="0">
                  <a:latin typeface="Cambria Math" panose="02040503050406030204" pitchFamily="18" charset="0"/>
                </a:rPr>
                <a:t>(</a:t>
              </a:r>
              <a:r>
                <a:rPr lang="de-DE" sz="2400" b="0" i="0">
                  <a:latin typeface="Cambria Math"/>
                </a:rPr>
                <a:t>ln⁡(𝐾(</a:t>
              </a:r>
              <a:r>
                <a:rPr lang="de-DE" sz="2400" b="0" i="0">
                  <a:latin typeface="Cambria Math" panose="02040503050406030204" pitchFamily="18" charset="0"/>
                </a:rPr>
                <a:t>𝑡</a:t>
              </a:r>
              <a:r>
                <a:rPr lang="de-DE" sz="2400" b="0" i="0">
                  <a:latin typeface="Cambria Math"/>
                </a:rPr>
                <a:t>)/𝐾</a:t>
              </a:r>
              <a:r>
                <a:rPr lang="de-DE" sz="2400" b="0" i="0">
                  <a:latin typeface="Cambria Math" panose="02040503050406030204" pitchFamily="18" charset="0"/>
                </a:rPr>
                <a:t>_</a:t>
              </a:r>
              <a:r>
                <a:rPr lang="de-DE" sz="2400" b="0" i="0">
                  <a:latin typeface="Cambria Math"/>
                </a:rPr>
                <a:t>𝑜)</a:t>
              </a:r>
              <a:r>
                <a:rPr lang="de-DE" sz="2400" b="0" i="0">
                  <a:latin typeface="Cambria Math" panose="02040503050406030204" pitchFamily="18" charset="0"/>
                </a:rPr>
                <a:t>)/(</a:t>
              </a:r>
              <a:r>
                <a:rPr lang="de-DE" sz="2400" b="0" i="0">
                  <a:latin typeface="Cambria Math"/>
                </a:rPr>
                <a:t>𝑙𝑛</a:t>
              </a:r>
              <a:r>
                <a:rPr lang="de-DE" sz="2400" b="0" i="0">
                  <a:latin typeface="Cambria Math" panose="02040503050406030204" pitchFamily="18" charset="0"/>
                </a:rPr>
                <a:t>⁡〖</a:t>
              </a:r>
              <a:r>
                <a:rPr lang="de-DE" sz="2400" b="0" i="0">
                  <a:latin typeface="Cambria Math"/>
                </a:rPr>
                <a:t>(1+𝑝%</a:t>
              </a:r>
              <a:r>
                <a:rPr lang="de-DE" sz="2400" b="0" i="0">
                  <a:latin typeface="Cambria Math" panose="02040503050406030204" pitchFamily="18" charset="0"/>
                </a:rPr>
                <a:t>〗</a:t>
              </a:r>
              <a:r>
                <a:rPr lang="de-DE" sz="2400" b="0" i="0">
                  <a:latin typeface="Cambria Math"/>
                </a:rPr>
                <a:t>)</a:t>
              </a:r>
              <a:r>
                <a:rPr lang="de-DE" sz="2400" b="0" i="0">
                  <a:latin typeface="Cambria Math" panose="02040503050406030204" pitchFamily="18" charset="0"/>
                </a:rPr>
                <a:t>)</a:t>
              </a:r>
              <a:endParaRPr lang="de-DE" sz="2400"/>
            </a:p>
          </xdr:txBody>
        </xdr:sp>
      </mc:Fallback>
    </mc:AlternateContent>
    <xdr:clientData/>
  </xdr:oneCellAnchor>
  <xdr:oneCellAnchor>
    <xdr:from>
      <xdr:col>3</xdr:col>
      <xdr:colOff>106860</xdr:colOff>
      <xdr:row>35</xdr:row>
      <xdr:rowOff>37170</xdr:rowOff>
    </xdr:from>
    <xdr:ext cx="4274635" cy="1152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1146567" y="20090780"/>
              <a:ext cx="4274635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14:m>
                <m:oMath xmlns:m="http://schemas.openxmlformats.org/officeDocument/2006/math">
                  <m:rad>
                    <m:radPr>
                      <m:ctrlPr>
                        <a:rPr lang="de-DE" sz="24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𝑇</m:t>
                      </m:r>
                    </m:deg>
                    <m:e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𝐾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(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𝑇</m:t>
                      </m:r>
                      <m:r>
                        <a:rPr lang="de-DE" sz="2400" b="0" i="1">
                          <a:solidFill>
                            <a:schemeClr val="tx1"/>
                          </a:solidFill>
                          <a:latin typeface="Cambria Math"/>
                          <a:ea typeface="+mn-ea"/>
                          <a:cs typeface="+mn-cs"/>
                        </a:rPr>
                        <m:t>)/</m:t>
                      </m:r>
                      <m:sSub>
                        <m:sSubPr>
                          <m:ctrlP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𝐾</m:t>
                          </m:r>
                        </m:e>
                        <m:sub>
                          <m:r>
                            <a:rPr lang="de-DE" sz="2400" b="0" i="1">
                              <a:solidFill>
                                <a:schemeClr val="tx1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𝑜</m:t>
                          </m:r>
                        </m:sub>
                      </m:sSub>
                    </m:e>
                  </m:rad>
                </m:oMath>
              </a14:m>
              <a:r>
                <a:rPr lang="de-DE" sz="2400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DE" sz="2400" i="1">
                      <a:solidFill>
                        <a:schemeClr val="tx1"/>
                      </a:solidFill>
                      <a:latin typeface="Cambria Math"/>
                      <a:ea typeface="Cambria Math"/>
                      <a:cs typeface="+mn-cs"/>
                    </a:rPr>
                    <m:t>−</m:t>
                  </m:r>
                  <m:r>
                    <a:rPr lang="de-DE" sz="2400" b="0" i="1">
                      <a:solidFill>
                        <a:schemeClr val="tx1"/>
                      </a:solidFill>
                      <a:latin typeface="Cambria Math"/>
                      <a:ea typeface="Cambria Math"/>
                      <a:cs typeface="+mn-cs"/>
                    </a:rPr>
                    <m:t> 1=</m:t>
                  </m:r>
                  <m:r>
                    <a:rPr lang="de-DE" sz="2400" b="0" i="1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/>
                      <a:cs typeface="+mn-cs"/>
                    </a:rPr>
                    <m:t>𝑋</m:t>
                  </m:r>
                  <m:r>
                    <a:rPr lang="de-DE" sz="2400" b="0" i="1">
                      <a:solidFill>
                        <a:schemeClr val="tx1"/>
                      </a:solidFill>
                      <a:latin typeface="Cambria Math"/>
                      <a:ea typeface="Cambria Math"/>
                      <a:cs typeface="+mn-cs"/>
                    </a:rPr>
                    <m:t>%</m:t>
                  </m:r>
                </m:oMath>
              </a14:m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1146567" y="20090780"/>
              <a:ext cx="4274635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𝑇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&amp;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𝐾(𝑇)/𝐾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𝑜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de-DE" sz="2400" i="1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:r>
                <a:rPr lang="de-DE" sz="240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 1=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/>
                  <a:cs typeface="+mn-cs"/>
                </a:rPr>
                <a:t>𝑋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%</a:t>
              </a:r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37</xdr:row>
      <xdr:rowOff>135208</xdr:rowOff>
    </xdr:from>
    <xdr:ext cx="4344330" cy="922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836341" y="22158867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</a:rPr>
                          <m:t>𝒓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</a:rPr>
                          <m:t>𝒍𝒐𝒈</m:t>
                        </m:r>
                      </m:sub>
                    </m:sSub>
                    <m:r>
                      <a:rPr lang="de-DE" sz="2400" b="1" i="1">
                        <a:latin typeface="Cambria Math"/>
                      </a:rPr>
                      <m:t>≔</m:t>
                    </m:r>
                    <m:func>
                      <m:func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a:rPr lang="de-DE" sz="2400" b="1" i="1">
                            <a:latin typeface="Cambria Math"/>
                          </a:rPr>
                          <m:t>𝒍𝒏</m:t>
                        </m:r>
                      </m:fName>
                      <m:e>
                        <m:d>
                          <m:dPr>
                            <m:ctrlPr>
                              <a:rPr lang="de-DE" sz="2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24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2400" b="1" i="1">
                                    <a:latin typeface="Cambria Math"/>
                                  </a:rPr>
                                  <m:t>𝑲</m:t>
                                </m:r>
                                <m:d>
                                  <m:d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𝑻</m:t>
                                    </m:r>
                                  </m:e>
                                </m:d>
                              </m:num>
                              <m:den>
                                <m:sSub>
                                  <m:sSub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𝑲</m:t>
                                    </m:r>
                                  </m:e>
                                  <m:sub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𝟎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de-DE" sz="2400" b="1" i="1">
                        <a:latin typeface="Cambria Math"/>
                      </a:rPr>
                      <m:t>=</m:t>
                    </m:r>
                    <m:r>
                      <a:rPr lang="de-DE" sz="2400" b="1" i="1">
                        <a:latin typeface="Cambria Math"/>
                      </a:rPr>
                      <m:t>𝒍𝒏</m:t>
                    </m:r>
                    <m:r>
                      <a:rPr lang="de-DE" sz="2400" b="1" i="1">
                        <a:latin typeface="Cambria Math"/>
                      </a:rPr>
                      <m:t> (</m:t>
                    </m:r>
                    <m:r>
                      <a:rPr lang="de-DE" sz="2400" b="1" i="1">
                        <a:latin typeface="Cambria Math"/>
                      </a:rPr>
                      <m:t>𝟏</m:t>
                    </m:r>
                    <m:r>
                      <a:rPr lang="de-DE" sz="2400" b="1" i="1">
                        <a:latin typeface="Cambria Math"/>
                      </a:rPr>
                      <m:t>+</m:t>
                    </m:r>
                    <m:r>
                      <a:rPr lang="de-DE" sz="2400" b="1" i="1">
                        <a:latin typeface="Cambria Math"/>
                      </a:rPr>
                      <m:t>𝒓</m:t>
                    </m:r>
                    <m:r>
                      <a:rPr lang="de-DE" sz="2400" b="1" i="1">
                        <a:latin typeface="Cambria Math"/>
                      </a:rPr>
                      <m:t>)</m:t>
                    </m:r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836341" y="22158867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2400" b="1" i="0">
                  <a:latin typeface="Cambria Math"/>
                </a:rPr>
                <a:t>𝒓_𝒍𝒐𝒈≔𝒍𝒏⁡(𝑲(𝑻)/𝑲_𝟎 )=𝒍𝒏 (𝟏+𝒓)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3</xdr:col>
      <xdr:colOff>139386</xdr:colOff>
      <xdr:row>37</xdr:row>
      <xdr:rowOff>92928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10895666" y="221165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𝑇</m:t>
                    </m:r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∙</m:t>
                    </m:r>
                    <m:sSup>
                      <m:sSup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𝑙𝑛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(1+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%)</m:t>
                        </m:r>
                      </m:e>
                      <m: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10895666" y="221165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𝑇∙〖𝑙𝑛(1+𝑝%)〗^ </a:t>
              </a:r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704381</xdr:colOff>
      <xdr:row>39</xdr:row>
      <xdr:rowOff>135208</xdr:rowOff>
    </xdr:from>
    <xdr:ext cx="3152078" cy="468013"/>
    <xdr:sp macro="" textlink="">
      <xdr:nvSpPr>
        <xdr:cNvPr id="44" name="Textfeld 43"/>
        <xdr:cNvSpPr txBox="1"/>
      </xdr:nvSpPr>
      <xdr:spPr>
        <a:xfrm>
          <a:off x="1471027" y="24226488"/>
          <a:ext cx="315207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2400" b="1"/>
        </a:p>
      </xdr:txBody>
    </xdr:sp>
    <xdr:clientData/>
  </xdr:oneCellAnchor>
  <xdr:oneCellAnchor>
    <xdr:from>
      <xdr:col>3</xdr:col>
      <xdr:colOff>139386</xdr:colOff>
      <xdr:row>39</xdr:row>
      <xdr:rowOff>92928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10895666" y="221165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</a:rPr>
                          <m:t>𝑙𝑛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</a:rPr>
                          <m:t>(1+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</a:rPr>
                          <m:t>%)</m:t>
                        </m:r>
                      </m:e>
                      <m: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solidFill>
                  <a:schemeClr val="bg1"/>
                </a:solidFill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10895666" y="221165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</a:rPr>
                <a:t>〖𝑙𝑛(1+𝑝%)〗^ </a:t>
              </a:r>
            </a:p>
          </xdr:txBody>
        </xdr:sp>
      </mc:Fallback>
    </mc:AlternateContent>
    <xdr:clientData/>
  </xdr:oneCellAnchor>
  <xdr:oneCellAnchor>
    <xdr:from>
      <xdr:col>1</xdr:col>
      <xdr:colOff>46464</xdr:colOff>
      <xdr:row>39</xdr:row>
      <xdr:rowOff>92928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813110" y="2418420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𝒓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𝒍𝒐𝒈</m:t>
                            </m:r>
                          </m:sub>
                        </m:sSub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813110" y="2418420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𝒓_𝒍𝒐𝒈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𝑻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8</xdr:col>
      <xdr:colOff>46463</xdr:colOff>
      <xdr:row>1</xdr:row>
      <xdr:rowOff>92927</xdr:rowOff>
    </xdr:from>
    <xdr:to>
      <xdr:col>9</xdr:col>
      <xdr:colOff>0</xdr:colOff>
      <xdr:row>3</xdr:row>
      <xdr:rowOff>0</xdr:rowOff>
    </xdr:to>
    <xdr:cxnSp macro="">
      <xdr:nvCxnSpPr>
        <xdr:cNvPr id="8" name="Gerade Verbindung 7"/>
        <xdr:cNvCxnSpPr/>
      </xdr:nvCxnSpPr>
      <xdr:spPr>
        <a:xfrm>
          <a:off x="16889451" y="2067622"/>
          <a:ext cx="2207012" cy="7666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37171</xdr:colOff>
      <xdr:row>31</xdr:row>
      <xdr:rowOff>74341</xdr:rowOff>
    </xdr:from>
    <xdr:ext cx="4325125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/>
            <xdr:cNvSpPr txBox="1"/>
          </xdr:nvSpPr>
          <xdr:spPr>
            <a:xfrm>
              <a:off x="817756" y="16819756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𝒓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≔</m:t>
                    </m:r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𝑲</m:t>
                        </m:r>
                        <m:d>
                          <m:d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</m:e>
                        </m:d>
                      </m:num>
                      <m:den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𝑲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𝒐</m:t>
                            </m:r>
                          </m:sub>
                        </m:sSub>
                      </m:den>
                    </m:f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7" name="Textfeld 46"/>
            <xdr:cNvSpPr txBox="1"/>
          </xdr:nvSpPr>
          <xdr:spPr>
            <a:xfrm>
              <a:off x="817756" y="16819756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2400" b="1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𝒓≔𝑲(𝑻)/𝑲_𝒐 −𝟏</a:t>
              </a:r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631904</xdr:colOff>
      <xdr:row>6</xdr:row>
      <xdr:rowOff>18586</xdr:rowOff>
    </xdr:from>
    <xdr:ext cx="2603500" cy="5207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/>
            <xdr:cNvSpPr txBox="1"/>
          </xdr:nvSpPr>
          <xdr:spPr>
            <a:xfrm>
              <a:off x="1412489" y="3661318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𝑋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e>
                      <m: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8" name="Textfeld 47"/>
            <xdr:cNvSpPr txBox="1"/>
          </xdr:nvSpPr>
          <xdr:spPr>
            <a:xfrm>
              <a:off x="1412489" y="3661318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𝑖=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%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 </a:t>
              </a:r>
              <a:r>
                <a:rPr lang="de-DE" sz="24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 𝑝.𝑎.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92927</xdr:colOff>
      <xdr:row>35</xdr:row>
      <xdr:rowOff>37171</xdr:rowOff>
    </xdr:from>
    <xdr:ext cx="4418206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/>
            <xdr:cNvSpPr txBox="1"/>
          </xdr:nvSpPr>
          <xdr:spPr>
            <a:xfrm>
              <a:off x="873512" y="20090781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/>
                                <a:ea typeface="Cambria Math"/>
                              </a:rPr>
                              <m:t>𝒊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/>
                                <a:ea typeface="Cambria Math"/>
                              </a:rPr>
                              <m:t>𝒆𝒇𝒇</m:t>
                            </m:r>
                          </m:sub>
                        </m:sSub>
                      </m:e>
                      <m:sub>
                        <m:r>
                          <a:rPr lang="de-DE" sz="2400" b="1" i="1">
                            <a:solidFill>
                              <a:sysClr val="windowText" lastClr="000000"/>
                            </a:solidFill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solidFill>
                  <a:sysClr val="windowText" lastClr="000000"/>
                </a:solidFill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9" name="Textfeld 48"/>
            <xdr:cNvSpPr txBox="1"/>
          </xdr:nvSpPr>
          <xdr:spPr>
            <a:xfrm>
              <a:off x="873512" y="20090781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𝒊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𝒆𝒇𝒇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111512</xdr:colOff>
      <xdr:row>20</xdr:row>
      <xdr:rowOff>0</xdr:rowOff>
    </xdr:from>
    <xdr:ext cx="3763536" cy="65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/>
            <xdr:cNvSpPr txBox="1"/>
          </xdr:nvSpPr>
          <xdr:spPr>
            <a:xfrm>
              <a:off x="11634439" y="8790878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pPr>
                    <m:e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𝑡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∈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ℝ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,  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𝑇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=</m:t>
                      </m:r>
                    </m:e>
                    <m:sup>
                      <m:r>
                        <a:rPr lang="de-DE" sz="2400" b="0" i="1">
                          <a:latin typeface="Cambria Math"/>
                          <a:ea typeface="Cambria Math"/>
                        </a:rPr>
                        <m:t> </m:t>
                      </m:r>
                    </m:sup>
                  </m:sSup>
                </m:oMath>
              </a14:m>
              <a:r>
                <a:rPr lang="de-DE" sz="2400" b="0" i="0">
                  <a:latin typeface="Cambria Math"/>
                  <a:ea typeface="Cambria Math"/>
                </a:rPr>
                <a:t>Laufzeitende</a:t>
              </a:r>
            </a:p>
          </xdr:txBody>
        </xdr:sp>
      </mc:Choice>
      <mc:Fallback xmlns="">
        <xdr:sp macro="" textlink="">
          <xdr:nvSpPr>
            <xdr:cNvPr id="50" name="Textfeld 49"/>
            <xdr:cNvSpPr txBox="1"/>
          </xdr:nvSpPr>
          <xdr:spPr>
            <a:xfrm>
              <a:off x="11634439" y="8790878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〖𝑡</a:t>
              </a:r>
              <a:r>
                <a:rPr lang="de-DE" sz="2400" b="0" i="0">
                  <a:latin typeface="Cambria Math"/>
                  <a:ea typeface="Cambria Math"/>
                </a:rPr>
                <a:t>∈ℝ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,  𝑇=〗^</a:t>
              </a:r>
              <a:r>
                <a:rPr lang="de-DE" sz="2400" b="0" i="0">
                  <a:latin typeface="Cambria Math"/>
                  <a:ea typeface="Cambria Math"/>
                </a:rPr>
                <a:t> Laufzeitende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25</xdr:row>
      <xdr:rowOff>28576</xdr:rowOff>
    </xdr:from>
    <xdr:ext cx="4322956" cy="11330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876300" y="11887201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876300" y="11887201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𝑲_𝟎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1</xdr:col>
      <xdr:colOff>838200</xdr:colOff>
      <xdr:row>2</xdr:row>
      <xdr:rowOff>0</xdr:rowOff>
    </xdr:from>
    <xdr:ext cx="2133600" cy="476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𝐾_(𝐸 )=𝐾_𝐸</a:t>
              </a:r>
            </a:p>
          </xdr:txBody>
        </xdr:sp>
      </mc:Fallback>
    </mc:AlternateContent>
    <xdr:clientData/>
  </xdr:oneCellAnchor>
  <xdr:oneCellAnchor>
    <xdr:from>
      <xdr:col>1</xdr:col>
      <xdr:colOff>838200</xdr:colOff>
      <xdr:row>4</xdr:row>
      <xdr:rowOff>12700</xdr:rowOff>
    </xdr:from>
    <xdr:ext cx="1765300" cy="438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=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𝐴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〖𝐾_0=𝐾〗_(𝐴 )</a:t>
              </a:r>
            </a:p>
          </xdr:txBody>
        </xdr:sp>
      </mc:Fallback>
    </mc:AlternateContent>
    <xdr:clientData/>
  </xdr:oneCellAnchor>
  <xdr:oneCellAnchor>
    <xdr:from>
      <xdr:col>1</xdr:col>
      <xdr:colOff>946150</xdr:colOff>
      <xdr:row>6</xdr:row>
      <xdr:rowOff>381000</xdr:rowOff>
    </xdr:from>
    <xdr:ext cx="1768475" cy="866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𝑏𝑧𝑤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〖𝑛   𝑏𝑧𝑤.   𝑇〗_ </a:t>
              </a:r>
            </a:p>
          </xdr:txBody>
        </xdr:sp>
      </mc:Fallback>
    </mc:AlternateContent>
    <xdr:clientData/>
  </xdr:oneCellAnchor>
  <xdr:oneCellAnchor>
    <xdr:from>
      <xdr:col>1</xdr:col>
      <xdr:colOff>95250</xdr:colOff>
      <xdr:row>6</xdr:row>
      <xdr:rowOff>0</xdr:rowOff>
    </xdr:from>
    <xdr:ext cx="2603500" cy="5207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857250" y="3638550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e>
                      <m: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857250" y="3638550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〖𝑖=𝑝%〗_ 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100252</xdr:colOff>
      <xdr:row>0</xdr:row>
      <xdr:rowOff>714607</xdr:rowOff>
    </xdr:from>
    <xdr:ext cx="14704346" cy="937629"/>
    <xdr:sp macro="" textlink="">
      <xdr:nvSpPr>
        <xdr:cNvPr id="7" name="Rechteck 6"/>
        <xdr:cNvSpPr/>
      </xdr:nvSpPr>
      <xdr:spPr>
        <a:xfrm>
          <a:off x="866898" y="714607"/>
          <a:ext cx="1470434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Formeln für diskrete</a:t>
          </a:r>
          <a:r>
            <a:rPr lang="de-DE" sz="5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unterjährige Zinsverrechnung</a:t>
          </a:r>
          <a:endParaRPr lang="de-DE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92927</xdr:colOff>
      <xdr:row>29</xdr:row>
      <xdr:rowOff>63500</xdr:rowOff>
    </xdr:from>
    <xdr:ext cx="4344329" cy="1174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854927" y="15255875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𝒏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  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854927" y="15255875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latin typeface="Cambria Math"/>
                  <a:ea typeface="Cambria Math"/>
                </a:rPr>
                <a:t>〖𝒏   〗_ </a:t>
              </a:r>
            </a:p>
          </xdr:txBody>
        </xdr:sp>
      </mc:Fallback>
    </mc:AlternateContent>
    <xdr:clientData/>
  </xdr:oneCellAnchor>
  <xdr:oneCellAnchor>
    <xdr:from>
      <xdr:col>1</xdr:col>
      <xdr:colOff>116159</xdr:colOff>
      <xdr:row>27</xdr:row>
      <xdr:rowOff>57150</xdr:rowOff>
    </xdr:from>
    <xdr:ext cx="4321097" cy="1150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878159" y="13582650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 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𝒂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878159" y="13582650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〖𝒑% 𝒑.𝒂.〗_ 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33</xdr:row>
      <xdr:rowOff>95250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831695" y="18621375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𝒓</m:t>
                        </m:r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𝒏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831695" y="18621375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𝒓/𝒏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69695</xdr:colOff>
      <xdr:row>23</xdr:row>
      <xdr:rowOff>76199</xdr:rowOff>
    </xdr:from>
    <xdr:ext cx="4228171" cy="1155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0804370" y="10267949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0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∙</m:t>
                    </m:r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𝑝</m:t>
                                    </m:r>
                                    <m: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%</m:t>
                                    </m:r>
                                  </m:num>
                                  <m:den>
                                    <m: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sup>
                        </m:sSup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𝑛𝑚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0804370" y="10267949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𝐾_𝑛=𝐾_0∙〖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 𝑝%)/𝑚)^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〗^</a:t>
              </a:r>
              <a:r>
                <a:rPr lang="de-DE" sz="2400" b="0" i="0">
                  <a:latin typeface="Cambria Math"/>
                  <a:ea typeface="Cambria Math"/>
                </a:rPr>
                <a:t>𝑛𝑚</a:t>
              </a:r>
            </a:p>
          </xdr:txBody>
        </xdr:sp>
      </mc:Fallback>
    </mc:AlternateContent>
    <xdr:clientData/>
  </xdr:oneCellAnchor>
  <xdr:oneCellAnchor>
    <xdr:from>
      <xdr:col>1</xdr:col>
      <xdr:colOff>114299</xdr:colOff>
      <xdr:row>23</xdr:row>
      <xdr:rowOff>28575</xdr:rowOff>
    </xdr:from>
    <xdr:ext cx="4299725" cy="12259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876299" y="10220325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𝒏</m:t>
                        </m:r>
                      </m:sub>
                    </m:sSub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876299" y="10220325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𝑲_𝒏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1</xdr:col>
      <xdr:colOff>19050</xdr:colOff>
      <xdr:row>35</xdr:row>
      <xdr:rowOff>95250</xdr:rowOff>
    </xdr:from>
    <xdr:ext cx="4418206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781050" y="20288250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/>
                                <a:ea typeface="Cambria Math"/>
                              </a:rPr>
                              <m:t>𝒊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ysClr val="windowText" lastClr="000000"/>
                                </a:solidFill>
                                <a:latin typeface="Cambria Math"/>
                                <a:ea typeface="Cambria Math"/>
                              </a:rPr>
                              <m:t>𝒆𝒇𝒇</m:t>
                            </m:r>
                          </m:sub>
                        </m:sSub>
                      </m:e>
                      <m:sub>
                        <m:r>
                          <a:rPr lang="de-DE" sz="2400" b="1" i="1">
                            <a:solidFill>
                              <a:sysClr val="windowText" lastClr="000000"/>
                            </a:solidFill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solidFill>
                  <a:sysClr val="windowText" lastClr="000000"/>
                </a:solidFill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781050" y="20288250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𝒊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𝒆𝒇𝒇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1" i="0">
                  <a:solidFill>
                    <a:sysClr val="windowText" lastClr="000000"/>
                  </a:solidFill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twoCellAnchor>
    <xdr:from>
      <xdr:col>1</xdr:col>
      <xdr:colOff>681618</xdr:colOff>
      <xdr:row>2</xdr:row>
      <xdr:rowOff>394938</xdr:rowOff>
    </xdr:from>
    <xdr:to>
      <xdr:col>1</xdr:col>
      <xdr:colOff>1650935</xdr:colOff>
      <xdr:row>6</xdr:row>
      <xdr:rowOff>108826</xdr:rowOff>
    </xdr:to>
    <xdr:grpSp>
      <xdr:nvGrpSpPr>
        <xdr:cNvPr id="15" name="Gruppieren 14"/>
        <xdr:cNvGrpSpPr/>
      </xdr:nvGrpSpPr>
      <xdr:grpSpPr>
        <a:xfrm>
          <a:off x="1462203" y="2773865"/>
          <a:ext cx="969317" cy="977693"/>
          <a:chOff x="623400" y="2658771"/>
          <a:chExt cx="1007417" cy="1007417"/>
        </a:xfrm>
        <a:solidFill>
          <a:srgbClr val="FFC000"/>
        </a:solidFill>
      </xdr:grpSpPr>
      <xdr:sp macro="" textlink="">
        <xdr:nvSpPr>
          <xdr:cNvPr id="16" name="Ellipse 15"/>
          <xdr:cNvSpPr/>
        </xdr:nvSpPr>
        <xdr:spPr>
          <a:xfrm>
            <a:off x="623400" y="2658771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7" name="Ellipse 4"/>
          <xdr:cNvSpPr/>
        </xdr:nvSpPr>
        <xdr:spPr>
          <a:xfrm>
            <a:off x="770933" y="2806304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>
                <a:solidFill>
                  <a:sysClr val="windowText" lastClr="000000"/>
                </a:solidFill>
              </a:rPr>
              <a:t>K</a:t>
            </a:r>
            <a:r>
              <a:rPr lang="de-DE" sz="4300" i="1" kern="1200" baseline="-25000">
                <a:solidFill>
                  <a:sysClr val="windowText" lastClr="000000"/>
                </a:solidFill>
              </a:rPr>
              <a:t>0</a:t>
            </a:r>
          </a:p>
        </xdr:txBody>
      </xdr:sp>
    </xdr:grpSp>
    <xdr:clientData/>
  </xdr:twoCellAnchor>
  <xdr:twoCellAnchor>
    <xdr:from>
      <xdr:col>1</xdr:col>
      <xdr:colOff>2087136</xdr:colOff>
      <xdr:row>1</xdr:row>
      <xdr:rowOff>171450</xdr:rowOff>
    </xdr:from>
    <xdr:to>
      <xdr:col>1</xdr:col>
      <xdr:colOff>3018353</xdr:colOff>
      <xdr:row>4</xdr:row>
      <xdr:rowOff>93017</xdr:rowOff>
    </xdr:to>
    <xdr:grpSp>
      <xdr:nvGrpSpPr>
        <xdr:cNvPr id="18" name="Gruppieren 17"/>
        <xdr:cNvGrpSpPr/>
      </xdr:nvGrpSpPr>
      <xdr:grpSpPr>
        <a:xfrm>
          <a:off x="2867721" y="2160084"/>
          <a:ext cx="931217" cy="943762"/>
          <a:chOff x="4830373" y="2761918"/>
          <a:chExt cx="1007417" cy="1007417"/>
        </a:xfrm>
        <a:solidFill>
          <a:srgbClr val="C00000"/>
        </a:solidFill>
      </xdr:grpSpPr>
      <xdr:sp macro="" textlink="">
        <xdr:nvSpPr>
          <xdr:cNvPr id="19" name="Ellipse 18"/>
          <xdr:cNvSpPr/>
        </xdr:nvSpPr>
        <xdr:spPr>
          <a:xfrm>
            <a:off x="4830373" y="2761918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0" name="Ellipse 4"/>
          <xdr:cNvSpPr/>
        </xdr:nvSpPr>
        <xdr:spPr>
          <a:xfrm>
            <a:off x="4977906" y="2909451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/>
              <a:t>K</a:t>
            </a:r>
            <a:r>
              <a:rPr lang="de-DE" sz="4300" i="1" kern="1200" baseline="-25000"/>
              <a:t>n</a:t>
            </a:r>
          </a:p>
        </xdr:txBody>
      </xdr:sp>
    </xdr:grpSp>
    <xdr:clientData/>
  </xdr:twoCellAnchor>
  <xdr:twoCellAnchor>
    <xdr:from>
      <xdr:col>10</xdr:col>
      <xdr:colOff>1676641</xdr:colOff>
      <xdr:row>26</xdr:row>
      <xdr:rowOff>764323</xdr:rowOff>
    </xdr:from>
    <xdr:to>
      <xdr:col>12</xdr:col>
      <xdr:colOff>151336</xdr:colOff>
      <xdr:row>26</xdr:row>
      <xdr:rowOff>1194977</xdr:rowOff>
    </xdr:to>
    <xdr:sp macro="" textlink="">
      <xdr:nvSpPr>
        <xdr:cNvPr id="26" name="Gleichschenkliges Dreieck 25"/>
        <xdr:cNvSpPr/>
      </xdr:nvSpPr>
      <xdr:spPr>
        <a:xfrm rot="17709267">
          <a:off x="20872611" y="13296128"/>
          <a:ext cx="2029" cy="4654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>
    <xdr:from>
      <xdr:col>8</xdr:col>
      <xdr:colOff>1676641</xdr:colOff>
      <xdr:row>26</xdr:row>
      <xdr:rowOff>764323</xdr:rowOff>
    </xdr:from>
    <xdr:to>
      <xdr:col>10</xdr:col>
      <xdr:colOff>151336</xdr:colOff>
      <xdr:row>26</xdr:row>
      <xdr:rowOff>1194977</xdr:rowOff>
    </xdr:to>
    <xdr:sp macro="" textlink="">
      <xdr:nvSpPr>
        <xdr:cNvPr id="28" name="Gleichschenkliges Dreieck 27"/>
        <xdr:cNvSpPr/>
      </xdr:nvSpPr>
      <xdr:spPr>
        <a:xfrm rot="17709267">
          <a:off x="18786636" y="13200878"/>
          <a:ext cx="2029" cy="6559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oneCellAnchor>
    <xdr:from>
      <xdr:col>4</xdr:col>
      <xdr:colOff>46464</xdr:colOff>
      <xdr:row>20</xdr:row>
      <xdr:rowOff>38100</xdr:rowOff>
    </xdr:from>
    <xdr:ext cx="3763536" cy="65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1257389" y="83058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∈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ℝ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  <m:r>
                      <a:rPr lang="de-DE" sz="2400" b="0" i="1">
                        <a:latin typeface="Cambria Math"/>
                        <a:ea typeface="Cambria Math"/>
                      </a:rPr>
                      <m:t>: 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𝑚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,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𝑛𝑚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∈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ℕ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1257389" y="83058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〖𝑛∈ℝ〗^ : 𝑚,𝑛𝑚∈ℕ</a:t>
              </a:r>
            </a:p>
          </xdr:txBody>
        </xdr:sp>
      </mc:Fallback>
    </mc:AlternateContent>
    <xdr:clientData/>
  </xdr:oneCellAnchor>
  <xdr:oneCellAnchor>
    <xdr:from>
      <xdr:col>3</xdr:col>
      <xdr:colOff>209085</xdr:colOff>
      <xdr:row>33</xdr:row>
      <xdr:rowOff>46463</xdr:rowOff>
    </xdr:from>
    <xdr:ext cx="4112012" cy="1161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0943760" y="18572588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f>
                                  <m:fPr>
                                    <m:ctrlPr>
                                      <a:rPr lang="de-DE" sz="2400" b="0" i="1">
                                        <a:solidFill>
                                          <a:schemeClr val="bg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de-DE" sz="2400" b="0" i="1">
                                        <a:solidFill>
                                          <a:schemeClr val="bg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de-DE" sz="2400" b="0" i="1">
                                        <a:solidFill>
                                          <a:schemeClr val="bg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𝑝</m:t>
                                    </m:r>
                                    <m:r>
                                      <a:rPr lang="de-DE" sz="2400" b="0" i="1">
                                        <a:solidFill>
                                          <a:schemeClr val="bg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%</m:t>
                                    </m:r>
                                  </m:num>
                                  <m:den>
                                    <m:r>
                                      <a:rPr lang="de-DE" sz="2400" b="0" i="1">
                                        <a:solidFill>
                                          <a:schemeClr val="bg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𝑚𝑛</m:t>
                            </m:r>
                          </m:sup>
                        </m:sSup>
                        <m:r>
                          <a:rPr lang="de-DE" sz="2400" b="0" i="0">
                            <a:solidFill>
                              <a:schemeClr val="bg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− 1</m:t>
                        </m:r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  <a:ea typeface="Cambria Math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 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Cambria Math"/>
                                <a:cs typeface="+mn-cs"/>
                              </a:rPr>
                              <m:t> </m:t>
                            </m:r>
                          </m:sup>
                        </m:sSup>
                      </m:num>
                      <m:den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0943760" y="18572588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(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1+( 𝑝%)/𝑚)^𝑚𝑛− 1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 ^ 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)/𝑛</a:t>
              </a:r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116159</xdr:colOff>
      <xdr:row>31</xdr:row>
      <xdr:rowOff>46463</xdr:rowOff>
    </xdr:from>
    <xdr:ext cx="4325125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878159" y="1690571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𝒓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≔</m:t>
                    </m:r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𝑲</m:t>
                        </m:r>
                        <m:d>
                          <m:d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</m:e>
                        </m:d>
                      </m:num>
                      <m:den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𝑲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𝒐</m:t>
                            </m:r>
                          </m:sub>
                        </m:sSub>
                      </m:den>
                    </m:f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878159" y="1690571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2400" b="1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𝒓≔𝑲(𝑻)/𝑲_𝒐 −𝟏</a:t>
              </a:r>
              <a:endParaRPr lang="de-DE" sz="24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37</xdr:row>
      <xdr:rowOff>135208</xdr:rowOff>
    </xdr:from>
    <xdr:ext cx="4344330" cy="922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836341" y="21996245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</a:rPr>
                          <m:t>𝒓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</a:rPr>
                          <m:t>𝒍𝒐𝒈</m:t>
                        </m:r>
                      </m:sub>
                    </m:sSub>
                    <m:r>
                      <a:rPr lang="de-DE" sz="2400" b="1" i="1">
                        <a:latin typeface="Cambria Math"/>
                      </a:rPr>
                      <m:t>≔</m:t>
                    </m:r>
                    <m:func>
                      <m:func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a:rPr lang="de-DE" sz="2400" b="1" i="1">
                            <a:latin typeface="Cambria Math"/>
                          </a:rPr>
                          <m:t>𝒍𝒏</m:t>
                        </m:r>
                      </m:fName>
                      <m:e>
                        <m:d>
                          <m:dPr>
                            <m:ctrlPr>
                              <a:rPr lang="de-DE" sz="2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24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𝑲</m:t>
                                    </m:r>
                                  </m:e>
                                  <m:sub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𝒏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𝑲</m:t>
                                    </m:r>
                                  </m:e>
                                  <m:sub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𝟎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de-DE" sz="2400" b="1" i="1">
                        <a:latin typeface="Cambria Math"/>
                      </a:rPr>
                      <m:t>=</m:t>
                    </m:r>
                    <m:r>
                      <a:rPr lang="de-DE" sz="2400" b="1" i="1">
                        <a:latin typeface="Cambria Math"/>
                      </a:rPr>
                      <m:t>𝒍𝒏</m:t>
                    </m:r>
                    <m:r>
                      <a:rPr lang="de-DE" sz="2400" b="1" i="1">
                        <a:latin typeface="Cambria Math"/>
                      </a:rPr>
                      <m:t> (</m:t>
                    </m:r>
                    <m:r>
                      <a:rPr lang="de-DE" sz="2400" b="1" i="1">
                        <a:latin typeface="Cambria Math"/>
                      </a:rPr>
                      <m:t>𝟏</m:t>
                    </m:r>
                    <m:r>
                      <a:rPr lang="de-DE" sz="2400" b="1" i="1">
                        <a:latin typeface="Cambria Math"/>
                      </a:rPr>
                      <m:t>+</m:t>
                    </m:r>
                    <m:r>
                      <a:rPr lang="de-DE" sz="2400" b="1" i="1">
                        <a:latin typeface="Cambria Math"/>
                      </a:rPr>
                      <m:t>𝒓</m:t>
                    </m:r>
                    <m:r>
                      <a:rPr lang="de-DE" sz="2400" b="1" i="1">
                        <a:latin typeface="Cambria Math"/>
                      </a:rPr>
                      <m:t>)</m:t>
                    </m:r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836341" y="21996245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2400" b="1" i="0">
                  <a:latin typeface="Cambria Math"/>
                </a:rPr>
                <a:t>𝒓_𝒍𝒐𝒈≔𝒍𝒏⁡(𝑲_𝒏/𝑲_𝟎 )=𝒍𝒏 (𝟏+𝒓)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3</xdr:col>
      <xdr:colOff>139386</xdr:colOff>
      <xdr:row>37</xdr:row>
      <xdr:rowOff>92928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10874061" y="21952803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𝑛𝑚</m:t>
                    </m:r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∙</m:t>
                    </m:r>
                    <m:sSup>
                      <m:sSup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𝑙𝑛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num>
                              <m:den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10874061" y="21952803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𝑛𝑚∙〖𝑙𝑛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1+( 𝑝%)/𝑚)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Cambria Math"/>
                  <a:ea typeface="Cambria Math"/>
                  <a:cs typeface="+mn-cs"/>
                </a:rPr>
                <a:t>〗^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 </a:t>
              </a:r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704381</xdr:colOff>
      <xdr:row>39</xdr:row>
      <xdr:rowOff>135208</xdr:rowOff>
    </xdr:from>
    <xdr:ext cx="3152078" cy="468013"/>
    <xdr:sp macro="" textlink="">
      <xdr:nvSpPr>
        <xdr:cNvPr id="38" name="Textfeld 37"/>
        <xdr:cNvSpPr txBox="1"/>
      </xdr:nvSpPr>
      <xdr:spPr>
        <a:xfrm>
          <a:off x="1466381" y="23661958"/>
          <a:ext cx="315207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2400" b="1"/>
        </a:p>
      </xdr:txBody>
    </xdr:sp>
    <xdr:clientData/>
  </xdr:oneCellAnchor>
  <xdr:oneCellAnchor>
    <xdr:from>
      <xdr:col>1</xdr:col>
      <xdr:colOff>46464</xdr:colOff>
      <xdr:row>39</xdr:row>
      <xdr:rowOff>92928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808464" y="2361967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𝒓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𝒍𝒐𝒈</m:t>
                            </m:r>
                          </m:sub>
                        </m:sSub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𝒏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808464" y="2361967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𝒓_𝒍𝒐𝒈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𝒏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441408</xdr:colOff>
      <xdr:row>25</xdr:row>
      <xdr:rowOff>0</xdr:rowOff>
    </xdr:from>
    <xdr:ext cx="3856463" cy="12080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1197688" y="11824939"/>
              <a:ext cx="3856463" cy="1208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sSub>
                              <m:sSub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∙</m:t>
                        </m:r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p>
                              <m:sSup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de-DE" sz="2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1+</m:t>
                                    </m:r>
                                    <m:f>
                                      <m:fPr>
                                        <m:ctrlPr>
                                          <a:rPr lang="de-DE" sz="2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de-DE" sz="2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 </m:t>
                                        </m:r>
                                        <m:r>
                                          <a:rPr lang="de-DE" sz="2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𝑝</m:t>
                                        </m:r>
                                        <m:r>
                                          <a:rPr lang="de-DE" sz="2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%</m:t>
                                        </m:r>
                                      </m:num>
                                      <m:den>
                                        <m:r>
                                          <a:rPr lang="de-DE" sz="2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𝑚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−</m:t>
                                </m:r>
                              </m:sup>
                            </m:sSup>
                          </m:e>
                          <m:sup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𝑛𝑚</m:t>
                            </m:r>
                          </m:sup>
                        </m:sSup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1197688" y="11824939"/>
              <a:ext cx="3856463" cy="1208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〖𝐾_0=𝐾〗_𝑛∙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1+( 𝑝%)/𝑚)^(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)〗^𝑛𝑚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60170</xdr:colOff>
      <xdr:row>27</xdr:row>
      <xdr:rowOff>46464</xdr:rowOff>
    </xdr:from>
    <xdr:ext cx="4228171" cy="1152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10816450" y="13544086"/>
              <a:ext cx="4228171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𝑚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Cambria Math"/>
                        <a:cs typeface="+mn-cs"/>
                      </a:rPr>
                      <m:t>∙</m:t>
                    </m:r>
                    <m:r>
                      <a:rPr lang="de-DE" sz="2400" b="0" i="0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(</m:t>
                    </m:r>
                    <m:rad>
                      <m:radPr>
                        <m:ctrlPr>
                          <a:rPr lang="de-DE" sz="2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∙</m:t>
                        </m:r>
                        <m:r>
                          <a:rPr lang="de-DE" sz="240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</m:deg>
                      <m:e>
                        <m:sSub>
                          <m:sSubPr>
                            <m:ctrlP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  <m:r>
                          <a:rPr lang="de-DE" sz="240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/</m:t>
                        </m:r>
                        <m:sSub>
                          <m:sSubPr>
                            <m:ctrlP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𝑜</m:t>
                            </m:r>
                          </m:sub>
                        </m:sSub>
                      </m:e>
                    </m:rad>
                    <m:r>
                      <a:rPr lang="de-DE" sz="2400" i="1">
                        <a:solidFill>
                          <a:schemeClr val="tx1"/>
                        </a:solidFill>
                        <a:latin typeface="Cambria Math"/>
                        <a:ea typeface="Cambria Math"/>
                        <a:cs typeface="+mn-cs"/>
                      </a:rPr>
                      <m:t>−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latin typeface="Cambria Math"/>
                        <a:ea typeface="Cambria Math"/>
                        <a:cs typeface="+mn-cs"/>
                      </a:rPr>
                      <m:t> 1)</m:t>
                    </m:r>
                  </m:oMath>
                </m:oMathPara>
              </a14:m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10816450" y="13544086"/>
              <a:ext cx="4228171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𝑚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∙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(</a:t>
              </a:r>
              <a:r>
                <a:rPr lang="de-DE" sz="240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√(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𝑚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∙</a:t>
              </a:r>
              <a:r>
                <a:rPr lang="de-DE" sz="240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𝑛&amp;𝐾_𝑛/𝐾_𝑜 )</a:t>
              </a:r>
              <a:r>
                <a:rPr lang="de-DE" sz="240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latin typeface="Cambria Math"/>
                  <a:ea typeface="Cambria Math"/>
                  <a:cs typeface="+mn-cs"/>
                </a:rPr>
                <a:t> 1)</a:t>
              </a:r>
              <a:endParaRPr lang="de-DE" sz="240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69695</xdr:colOff>
      <xdr:row>29</xdr:row>
      <xdr:rowOff>69696</xdr:rowOff>
    </xdr:from>
    <xdr:ext cx="4181707" cy="11620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10825975" y="15240001"/>
              <a:ext cx="4181707" cy="1162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𝑙𝑛</m:t>
                        </m:r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∙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𝑙𝑛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num>
                              <m:den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10825975" y="15240001"/>
              <a:ext cx="4181707" cy="1162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(𝑙𝑛〖(𝐾〗_𝑛/𝐾_𝑜))/(𝑚 ∙𝑙𝑛(1+( 𝑝%)/𝑚) )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69695</xdr:colOff>
      <xdr:row>31</xdr:row>
      <xdr:rowOff>69696</xdr:rowOff>
    </xdr:from>
    <xdr:ext cx="4204939" cy="1181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10825975" y="16912684"/>
              <a:ext cx="4204939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num>
                              <m:den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𝑚𝑛</m:t>
                        </m:r>
                      </m:sup>
                    </m:sSup>
                    <m:r>
                      <a:rPr lang="de-DE" sz="2400" b="0" i="0">
                        <a:latin typeface="Cambria Math"/>
                        <a:ea typeface="Cambria Math"/>
                      </a:rPr>
                      <m:t>− 1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10825975" y="16912684"/>
              <a:ext cx="4204939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(1+( 𝑝%)/𝑚)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</a:t>
              </a:r>
              <a:r>
                <a:rPr lang="de-DE" sz="2400" b="0" i="0">
                  <a:latin typeface="Cambria Math"/>
                  <a:ea typeface="Cambria Math"/>
                </a:rPr>
                <a:t>𝑚𝑛− 1</a:t>
              </a:r>
            </a:p>
          </xdr:txBody>
        </xdr:sp>
      </mc:Fallback>
    </mc:AlternateContent>
    <xdr:clientData/>
  </xdr:oneCellAnchor>
  <xdr:oneCellAnchor>
    <xdr:from>
      <xdr:col>3</xdr:col>
      <xdr:colOff>69695</xdr:colOff>
      <xdr:row>35</xdr:row>
      <xdr:rowOff>69696</xdr:rowOff>
    </xdr:from>
    <xdr:ext cx="4785732" cy="1181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10825975" y="20258050"/>
              <a:ext cx="4785732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num>
                              <m:den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𝑚</m:t>
                        </m:r>
                      </m:sup>
                    </m:sSup>
                    <m:r>
                      <a:rPr lang="de-DE" sz="2400" b="0" i="0">
                        <a:latin typeface="Cambria Math"/>
                        <a:ea typeface="Cambria Math"/>
                      </a:rPr>
                      <m:t>−1=</m:t>
                    </m:r>
                    <m:rad>
                      <m:radPr>
                        <m:ctrlPr>
                          <a:rPr lang="de-DE" sz="2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24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</m:deg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de-DE" sz="24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2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2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 </m:t>
                        </m:r>
                      </m:e>
                    </m:rad>
                    <m:r>
                      <a:rPr lang="de-DE" sz="24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 1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10825975" y="20258050"/>
              <a:ext cx="4785732" cy="1181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(1+( 𝑝%)/𝑚)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</a:t>
              </a:r>
              <a:r>
                <a:rPr lang="de-DE" sz="2400" b="0" i="0">
                  <a:latin typeface="Cambria Math"/>
                  <a:ea typeface="Cambria Math"/>
                </a:rPr>
                <a:t>𝑚−1=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𝑛&amp;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𝐾_𝑛/𝐾_0   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1</a:t>
              </a:r>
              <a:endParaRPr lang="de-DE" sz="2400" b="0" i="0">
                <a:latin typeface="Cambria Math"/>
                <a:ea typeface="Cambria Math"/>
              </a:endParaRPr>
            </a:p>
          </xdr:txBody>
        </xdr:sp>
      </mc:Fallback>
    </mc:AlternateContent>
    <xdr:clientData/>
  </xdr:oneCellAnchor>
  <xdr:oneCellAnchor>
    <xdr:from>
      <xdr:col>3</xdr:col>
      <xdr:colOff>176223</xdr:colOff>
      <xdr:row>39</xdr:row>
      <xdr:rowOff>69696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10932503" y="23603416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𝑚</m:t>
                    </m:r>
                    <m:r>
                      <a:rPr lang="de-DE" sz="2400" b="0" i="1">
                        <a:solidFill>
                          <a:schemeClr val="bg1"/>
                        </a:solidFill>
                        <a:latin typeface="Cambria Math"/>
                        <a:ea typeface="Cambria Math"/>
                        <a:cs typeface="+mn-cs"/>
                      </a:rPr>
                      <m:t>∙</m:t>
                    </m:r>
                    <m:sSup>
                      <m:sSup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/>
                            <a:cs typeface="+mn-cs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𝑙𝑛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num>
                              <m:den>
                                <m:r>
                                  <a:rPr lang="de-DE" sz="24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Cambria Math"/>
                            <a:cs typeface="+mn-cs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10932503" y="23603416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𝑚∙〖𝑙𝑛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1+( 𝑝%)/𝑚)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Cambria Math"/>
                  <a:ea typeface="Cambria Math"/>
                  <a:cs typeface="+mn-cs"/>
                </a:rPr>
                <a:t>〗^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Cambria Math"/>
                  <a:cs typeface="+mn-cs"/>
                </a:rPr>
                <a:t> </a:t>
              </a:r>
              <a:endParaRPr lang="de-DE" sz="2400" b="0" i="1">
                <a:solidFill>
                  <a:schemeClr val="bg1"/>
                </a:solidFill>
                <a:latin typeface="Cambria Math"/>
                <a:ea typeface="Cambria Math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8</xdr:col>
      <xdr:colOff>46463</xdr:colOff>
      <xdr:row>1</xdr:row>
      <xdr:rowOff>92927</xdr:rowOff>
    </xdr:from>
    <xdr:to>
      <xdr:col>9</xdr:col>
      <xdr:colOff>0</xdr:colOff>
      <xdr:row>3</xdr:row>
      <xdr:rowOff>0</xdr:rowOff>
    </xdr:to>
    <xdr:cxnSp macro="">
      <xdr:nvCxnSpPr>
        <xdr:cNvPr id="48" name="Gerade Verbindung 47"/>
        <xdr:cNvCxnSpPr/>
      </xdr:nvCxnSpPr>
      <xdr:spPr>
        <a:xfrm>
          <a:off x="16829513" y="2074127"/>
          <a:ext cx="2201437" cy="7643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25</xdr:row>
      <xdr:rowOff>28576</xdr:rowOff>
    </xdr:from>
    <xdr:ext cx="4322956" cy="11330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876300" y="11887201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876300" y="11887201"/>
              <a:ext cx="4322956" cy="1133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𝑲_𝟎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1</xdr:col>
      <xdr:colOff>838200</xdr:colOff>
      <xdr:row>2</xdr:row>
      <xdr:rowOff>0</xdr:rowOff>
    </xdr:from>
    <xdr:ext cx="2133600" cy="476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  <m:r>
                      <a:rPr lang="de-DE" sz="2400" b="0" i="1">
                        <a:latin typeface="Cambria Math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600200" y="2381250"/>
              <a:ext cx="2133600" cy="476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𝐾_(𝐸 )=𝐾_𝐸</a:t>
              </a:r>
            </a:p>
          </xdr:txBody>
        </xdr:sp>
      </mc:Fallback>
    </mc:AlternateContent>
    <xdr:clientData/>
  </xdr:oneCellAnchor>
  <xdr:oneCellAnchor>
    <xdr:from>
      <xdr:col>1</xdr:col>
      <xdr:colOff>838200</xdr:colOff>
      <xdr:row>4</xdr:row>
      <xdr:rowOff>12700</xdr:rowOff>
    </xdr:from>
    <xdr:ext cx="1765300" cy="438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=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𝐾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𝐴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600200" y="3022600"/>
              <a:ext cx="1765300" cy="438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〖𝐾_0=𝐾〗_(𝐴 )</a:t>
              </a:r>
            </a:p>
          </xdr:txBody>
        </xdr:sp>
      </mc:Fallback>
    </mc:AlternateContent>
    <xdr:clientData/>
  </xdr:oneCellAnchor>
  <xdr:oneCellAnchor>
    <xdr:from>
      <xdr:col>1</xdr:col>
      <xdr:colOff>946150</xdr:colOff>
      <xdr:row>6</xdr:row>
      <xdr:rowOff>381000</xdr:rowOff>
    </xdr:from>
    <xdr:ext cx="1768475" cy="866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𝑛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𝑏𝑧𝑤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𝑇</m:t>
                        </m:r>
                      </m:e>
                      <m: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708150" y="4019550"/>
              <a:ext cx="1768475" cy="866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〖𝑛   𝑏𝑧𝑤.   𝑇〗_ </a:t>
              </a:r>
            </a:p>
          </xdr:txBody>
        </xdr:sp>
      </mc:Fallback>
    </mc:AlternateContent>
    <xdr:clientData/>
  </xdr:oneCellAnchor>
  <xdr:oneCellAnchor>
    <xdr:from>
      <xdr:col>1</xdr:col>
      <xdr:colOff>95250</xdr:colOff>
      <xdr:row>6</xdr:row>
      <xdr:rowOff>0</xdr:rowOff>
    </xdr:from>
    <xdr:ext cx="2603500" cy="5207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857250" y="3638550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e>
                      <m:sub>
                        <m:r>
                          <a:rPr lang="de-DE" sz="24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857250" y="3638550"/>
              <a:ext cx="2603500" cy="5207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〖𝑖=𝑝%〗_ </a:t>
              </a:r>
              <a:endParaRPr lang="de-DE" sz="24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140735</xdr:colOff>
      <xdr:row>0</xdr:row>
      <xdr:rowOff>598449</xdr:rowOff>
    </xdr:from>
    <xdr:ext cx="12997149" cy="937629"/>
    <xdr:sp macro="" textlink="">
      <xdr:nvSpPr>
        <xdr:cNvPr id="7" name="Rechteck 6"/>
        <xdr:cNvSpPr/>
      </xdr:nvSpPr>
      <xdr:spPr>
        <a:xfrm>
          <a:off x="907381" y="598449"/>
          <a:ext cx="129971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Formeln für kontinuierliche</a:t>
          </a:r>
          <a:r>
            <a:rPr lang="de-DE" sz="5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Zinsverrechnung</a:t>
          </a:r>
          <a:endParaRPr lang="de-DE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92927</xdr:colOff>
      <xdr:row>29</xdr:row>
      <xdr:rowOff>63500</xdr:rowOff>
    </xdr:from>
    <xdr:ext cx="4344329" cy="1174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854927" y="15255875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𝒏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  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𝒃𝒛𝒘</m:t>
                        </m:r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.   </m:t>
                        </m:r>
                        <m: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  <m:t>𝒕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854927" y="15255875"/>
              <a:ext cx="4344329" cy="1174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1" i="0">
                  <a:latin typeface="Cambria Math"/>
                  <a:ea typeface="Cambria Math"/>
                </a:rPr>
                <a:t>𝒏   𝒃𝒛𝒘.   </a:t>
              </a:r>
              <a:r>
                <a:rPr lang="de-DE" sz="2400" b="1" i="0">
                  <a:latin typeface="Cambria Math" panose="02040503050406030204" pitchFamily="18" charset="0"/>
                  <a:ea typeface="Cambria Math"/>
                </a:rPr>
                <a:t>𝒕〗_</a:t>
              </a:r>
              <a:r>
                <a:rPr lang="de-DE" sz="2400" b="1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116159</xdr:colOff>
      <xdr:row>27</xdr:row>
      <xdr:rowOff>57150</xdr:rowOff>
    </xdr:from>
    <xdr:ext cx="4321097" cy="1150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878159" y="13582650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% 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𝒑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𝒂</m:t>
                        </m:r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.</m:t>
                        </m:r>
                      </m:e>
                      <m:sub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878159" y="13582650"/>
              <a:ext cx="4321097" cy="1150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〖𝒑% 𝒑.𝒂.〗_ 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33</xdr:row>
      <xdr:rowOff>95250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831695" y="18621375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𝒓</m:t>
                        </m:r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831695" y="18621375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𝒓/𝑻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92928</xdr:colOff>
      <xdr:row>31</xdr:row>
      <xdr:rowOff>76200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0827603" y="16935450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sup>
                    </m:sSup>
                    <m:r>
                      <a:rPr lang="de-DE" sz="2400" b="0" i="1">
                        <a:latin typeface="Cambria Math"/>
                        <a:ea typeface="Cambria Math"/>
                      </a:rPr>
                      <m:t>−1</m:t>
                    </m:r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0827603" y="16935450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^(𝑇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𝑝%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de-DE" sz="2400" b="0" i="0">
                  <a:latin typeface="Cambria Math"/>
                  <a:ea typeface="Cambria Math"/>
                </a:rPr>
                <a:t>−1 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69695</xdr:colOff>
      <xdr:row>23</xdr:row>
      <xdr:rowOff>76199</xdr:rowOff>
    </xdr:from>
    <xdr:ext cx="4228171" cy="1155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0804370" y="10267949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  <m:d>
                              <m:dPr>
                                <m:ctrlP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dPr>
                              <m:e>
                                <m:r>
                                  <a:rPr lang="de-DE" sz="24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  <m:t>𝑡</m:t>
                                </m:r>
                              </m:e>
                            </m:d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=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∙</m:t>
                        </m:r>
                        <m:sSup>
                          <m:sSup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𝑝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%</m:t>
                            </m:r>
                          </m:sup>
                        </m:sSup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0804370" y="10267949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〖〖</a:t>
              </a:r>
              <a:r>
                <a:rPr lang="de-DE" sz="2400" b="0" i="0">
                  <a:latin typeface="Cambria Math"/>
                  <a:ea typeface="Cambria Math"/>
                </a:rPr>
                <a:t>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(𝑡)</a:t>
              </a:r>
              <a:r>
                <a:rPr lang="de-DE" sz="2400" b="0" i="0">
                  <a:latin typeface="Cambria Math"/>
                  <a:ea typeface="Cambria Math"/>
                </a:rPr>
                <a:t>=𝐾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0" i="0">
                  <a:latin typeface="Cambria Math"/>
                  <a:ea typeface="Cambria Math"/>
                </a:rPr>
                <a:t>0∙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^(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de-DE" sz="2400" b="0" i="0">
                  <a:latin typeface="Cambria Math"/>
                  <a:ea typeface="Cambria Math"/>
                </a:rPr>
                <a:t>𝑝%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)〗^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114299</xdr:colOff>
      <xdr:row>23</xdr:row>
      <xdr:rowOff>28575</xdr:rowOff>
    </xdr:from>
    <xdr:ext cx="4299725" cy="12259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876299" y="10220325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𝑲</m:t>
                    </m:r>
                    <m:d>
                      <m:d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</m:d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876299" y="10220325"/>
              <a:ext cx="4299725" cy="12259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(𝒕)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1</xdr:col>
      <xdr:colOff>19050</xdr:colOff>
      <xdr:row>35</xdr:row>
      <xdr:rowOff>95250</xdr:rowOff>
    </xdr:from>
    <xdr:ext cx="4418206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781050" y="20288250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24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latin typeface="Cambria Math"/>
                                <a:ea typeface="Cambria Math"/>
                              </a:rPr>
                              <m:t>𝒊</m:t>
                            </m:r>
                          </m:e>
                          <m:sub>
                            <m:r>
                              <a:rPr lang="de-DE" sz="2400" b="1" i="1">
                                <a:latin typeface="Cambria Math"/>
                                <a:ea typeface="Cambria Math"/>
                              </a:rPr>
                              <m:t>𝒆𝒇𝒇</m:t>
                            </m:r>
                          </m:sub>
                        </m:sSub>
                      </m:e>
                      <m:sub>
                        <m:r>
                          <a:rPr lang="de-DE" sz="2400" b="1" i="1">
                            <a:latin typeface="Cambria Math"/>
                            <a:ea typeface="Cambria Math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de-DE" sz="2400" b="1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781050" y="20288250"/>
              <a:ext cx="4418206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2400" b="1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1" i="0">
                  <a:latin typeface="Cambria Math"/>
                  <a:ea typeface="Cambria Math"/>
                </a:rPr>
                <a:t>𝒊</a:t>
              </a:r>
              <a:r>
                <a:rPr lang="de-DE" sz="2400" b="1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de-DE" sz="2400" b="1" i="0">
                  <a:latin typeface="Cambria Math"/>
                  <a:ea typeface="Cambria Math"/>
                </a:rPr>
                <a:t>𝒆𝒇𝒇</a:t>
              </a:r>
              <a:r>
                <a:rPr lang="de-DE" sz="2400" b="1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de-DE" sz="2400" b="1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twoCellAnchor>
    <xdr:from>
      <xdr:col>1</xdr:col>
      <xdr:colOff>681618</xdr:colOff>
      <xdr:row>2</xdr:row>
      <xdr:rowOff>394938</xdr:rowOff>
    </xdr:from>
    <xdr:to>
      <xdr:col>1</xdr:col>
      <xdr:colOff>1650935</xdr:colOff>
      <xdr:row>6</xdr:row>
      <xdr:rowOff>108826</xdr:rowOff>
    </xdr:to>
    <xdr:grpSp>
      <xdr:nvGrpSpPr>
        <xdr:cNvPr id="15" name="Gruppieren 14"/>
        <xdr:cNvGrpSpPr/>
      </xdr:nvGrpSpPr>
      <xdr:grpSpPr>
        <a:xfrm>
          <a:off x="1462203" y="2773865"/>
          <a:ext cx="969317" cy="977693"/>
          <a:chOff x="623400" y="2658771"/>
          <a:chExt cx="1007417" cy="1007417"/>
        </a:xfrm>
        <a:solidFill>
          <a:srgbClr val="FFC000"/>
        </a:solidFill>
      </xdr:grpSpPr>
      <xdr:sp macro="" textlink="">
        <xdr:nvSpPr>
          <xdr:cNvPr id="16" name="Ellipse 15"/>
          <xdr:cNvSpPr/>
        </xdr:nvSpPr>
        <xdr:spPr>
          <a:xfrm>
            <a:off x="623400" y="2658771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7" name="Ellipse 4"/>
          <xdr:cNvSpPr/>
        </xdr:nvSpPr>
        <xdr:spPr>
          <a:xfrm>
            <a:off x="770933" y="2806304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>
                <a:solidFill>
                  <a:sysClr val="windowText" lastClr="000000"/>
                </a:solidFill>
              </a:rPr>
              <a:t>K</a:t>
            </a:r>
            <a:r>
              <a:rPr lang="de-DE" sz="4300" i="1" kern="1200" baseline="-25000">
                <a:solidFill>
                  <a:sysClr val="windowText" lastClr="000000"/>
                </a:solidFill>
              </a:rPr>
              <a:t>0</a:t>
            </a:r>
          </a:p>
        </xdr:txBody>
      </xdr:sp>
    </xdr:grpSp>
    <xdr:clientData/>
  </xdr:twoCellAnchor>
  <xdr:twoCellAnchor>
    <xdr:from>
      <xdr:col>1</xdr:col>
      <xdr:colOff>2087136</xdr:colOff>
      <xdr:row>1</xdr:row>
      <xdr:rowOff>171450</xdr:rowOff>
    </xdr:from>
    <xdr:to>
      <xdr:col>1</xdr:col>
      <xdr:colOff>3018353</xdr:colOff>
      <xdr:row>4</xdr:row>
      <xdr:rowOff>93017</xdr:rowOff>
    </xdr:to>
    <xdr:grpSp>
      <xdr:nvGrpSpPr>
        <xdr:cNvPr id="18" name="Gruppieren 17"/>
        <xdr:cNvGrpSpPr/>
      </xdr:nvGrpSpPr>
      <xdr:grpSpPr>
        <a:xfrm>
          <a:off x="2867721" y="2160084"/>
          <a:ext cx="931217" cy="943762"/>
          <a:chOff x="4830373" y="2761918"/>
          <a:chExt cx="1007417" cy="1007417"/>
        </a:xfrm>
        <a:solidFill>
          <a:srgbClr val="C00000"/>
        </a:solidFill>
      </xdr:grpSpPr>
      <xdr:sp macro="" textlink="">
        <xdr:nvSpPr>
          <xdr:cNvPr id="19" name="Ellipse 18"/>
          <xdr:cNvSpPr/>
        </xdr:nvSpPr>
        <xdr:spPr>
          <a:xfrm>
            <a:off x="4830373" y="2761918"/>
            <a:ext cx="1007417" cy="1007417"/>
          </a:xfrm>
          <a:prstGeom prst="ellipse">
            <a:avLst/>
          </a:prstGeom>
          <a:grpFill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0" name="Ellipse 4"/>
          <xdr:cNvSpPr/>
        </xdr:nvSpPr>
        <xdr:spPr>
          <a:xfrm>
            <a:off x="4977906" y="2909451"/>
            <a:ext cx="712351" cy="71235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4610" tIns="54610" rIns="54610" bIns="54610" numCol="1" spcCol="1270" anchor="ctr" anchorCtr="0">
            <a:noAutofit/>
          </a:bodyPr>
          <a:lstStyle/>
          <a:p>
            <a:pPr lvl="0" algn="ctr" defTabSz="19113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e-DE" sz="4300" i="1" kern="1200"/>
              <a:t>K</a:t>
            </a:r>
            <a:r>
              <a:rPr lang="de-DE" sz="4300" i="1" kern="1200" baseline="-25000"/>
              <a:t>T</a:t>
            </a:r>
          </a:p>
        </xdr:txBody>
      </xdr:sp>
    </xdr:grpSp>
    <xdr:clientData/>
  </xdr:twoCellAnchor>
  <xdr:twoCellAnchor>
    <xdr:from>
      <xdr:col>10</xdr:col>
      <xdr:colOff>1676641</xdr:colOff>
      <xdr:row>24</xdr:row>
      <xdr:rowOff>764323</xdr:rowOff>
    </xdr:from>
    <xdr:to>
      <xdr:col>12</xdr:col>
      <xdr:colOff>151336</xdr:colOff>
      <xdr:row>24</xdr:row>
      <xdr:rowOff>1194977</xdr:rowOff>
    </xdr:to>
    <xdr:sp macro="" textlink="">
      <xdr:nvSpPr>
        <xdr:cNvPr id="26" name="Gleichschenkliges Dreieck 25"/>
        <xdr:cNvSpPr/>
      </xdr:nvSpPr>
      <xdr:spPr>
        <a:xfrm rot="17709267">
          <a:off x="20872611" y="13296128"/>
          <a:ext cx="2029" cy="4654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>
    <xdr:from>
      <xdr:col>8</xdr:col>
      <xdr:colOff>1676641</xdr:colOff>
      <xdr:row>24</xdr:row>
      <xdr:rowOff>764323</xdr:rowOff>
    </xdr:from>
    <xdr:to>
      <xdr:col>10</xdr:col>
      <xdr:colOff>151336</xdr:colOff>
      <xdr:row>24</xdr:row>
      <xdr:rowOff>1194977</xdr:rowOff>
    </xdr:to>
    <xdr:sp macro="" textlink="">
      <xdr:nvSpPr>
        <xdr:cNvPr id="28" name="Gleichschenkliges Dreieck 27"/>
        <xdr:cNvSpPr/>
      </xdr:nvSpPr>
      <xdr:spPr>
        <a:xfrm rot="17709267">
          <a:off x="18786636" y="13200878"/>
          <a:ext cx="2029" cy="655920"/>
        </a:xfrm>
        <a:prstGeom prst="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oneCellAnchor>
    <xdr:from>
      <xdr:col>4</xdr:col>
      <xdr:colOff>46464</xdr:colOff>
      <xdr:row>20</xdr:row>
      <xdr:rowOff>38100</xdr:rowOff>
    </xdr:from>
    <xdr:ext cx="3763536" cy="65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1257389" y="83058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pPr>
                    <m:e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𝑡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∈</m:t>
                      </m:r>
                      <m:r>
                        <a:rPr lang="de-DE" sz="2400" b="0" i="1">
                          <a:latin typeface="Cambria Math"/>
                          <a:ea typeface="Cambria Math"/>
                        </a:rPr>
                        <m:t>ℝ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,  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𝑇</m:t>
                      </m:r>
                      <m:r>
                        <a:rPr lang="de-DE" sz="2400" b="0" i="1">
                          <a:latin typeface="Cambria Math" panose="02040503050406030204" pitchFamily="18" charset="0"/>
                          <a:ea typeface="Cambria Math"/>
                        </a:rPr>
                        <m:t>=</m:t>
                      </m:r>
                    </m:e>
                    <m:sup>
                      <m:r>
                        <a:rPr lang="de-DE" sz="2400" b="0" i="1">
                          <a:latin typeface="Cambria Math"/>
                          <a:ea typeface="Cambria Math"/>
                        </a:rPr>
                        <m:t> </m:t>
                      </m:r>
                    </m:sup>
                  </m:sSup>
                </m:oMath>
              </a14:m>
              <a:r>
                <a:rPr lang="de-DE" sz="2400" b="0" i="0">
                  <a:latin typeface="Cambria Math"/>
                  <a:ea typeface="Cambria Math"/>
                </a:rPr>
                <a:t>Laufzeitende</a:t>
              </a:r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1257389" y="8305800"/>
              <a:ext cx="3763536" cy="65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〖𝑡</a:t>
              </a:r>
              <a:r>
                <a:rPr lang="de-DE" sz="2400" b="0" i="0">
                  <a:latin typeface="Cambria Math"/>
                  <a:ea typeface="Cambria Math"/>
                </a:rPr>
                <a:t>∈ℝ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,  𝑇=〗^</a:t>
              </a:r>
              <a:r>
                <a:rPr lang="de-DE" sz="2400" b="0" i="0">
                  <a:latin typeface="Cambria Math"/>
                  <a:ea typeface="Cambria Math"/>
                </a:rPr>
                <a:t> Laufzeitende</a:t>
              </a:r>
            </a:p>
          </xdr:txBody>
        </xdr:sp>
      </mc:Fallback>
    </mc:AlternateContent>
    <xdr:clientData/>
  </xdr:oneCellAnchor>
  <xdr:oneCellAnchor>
    <xdr:from>
      <xdr:col>3</xdr:col>
      <xdr:colOff>209085</xdr:colOff>
      <xdr:row>33</xdr:row>
      <xdr:rowOff>46463</xdr:rowOff>
    </xdr:from>
    <xdr:ext cx="4112012" cy="1161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0943760" y="18572588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𝑇𝑝</m:t>
                            </m:r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%</m:t>
                            </m:r>
                          </m:sup>
                        </m:sSup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de-DE" sz="2400" b="0" i="1">
                            <a:solidFill>
                              <a:schemeClr val="bg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  <m:sSup>
                          <m:sSupPr>
                            <m:ctrlP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  <m:sup>
                            <m:r>
                              <a:rPr lang="de-DE" sz="24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 </m:t>
                            </m:r>
                          </m:sup>
                        </m:sSup>
                      </m:num>
                      <m:den>
                        <m:r>
                          <a:rPr lang="de-DE" sz="2400" b="0" i="1">
                            <a:solidFill>
                              <a:schemeClr val="bg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</m:oMath>
                </m:oMathPara>
              </a14:m>
              <a:endParaRPr lang="de-DE" sz="2400" b="0" i="1">
                <a:solidFill>
                  <a:schemeClr val="bg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0943760" y="18572588"/>
              <a:ext cx="4112012" cy="1161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/>
              <a:r>
                <a:rPr lang="de-DE" sz="2400" b="0" i="0">
                  <a:solidFill>
                    <a:schemeClr val="bg1"/>
                  </a:solidFill>
                  <a:latin typeface="Cambria Math"/>
                  <a:ea typeface="+mn-ea"/>
                  <a:cs typeface="+mn-cs"/>
                </a:rPr>
                <a:t>(𝑒^(𝑇𝑝%)−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1 ^ </a:t>
              </a:r>
              <a:r>
                <a:rPr lang="de-DE" sz="24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de-DE" sz="2400" b="0" i="0">
                  <a:solidFill>
                    <a:schemeClr val="bg1"/>
                  </a:solidFill>
                  <a:latin typeface="Cambria Math"/>
                  <a:ea typeface="+mn-ea"/>
                  <a:cs typeface="+mn-cs"/>
                </a:rPr>
                <a:t>𝑇</a:t>
              </a:r>
              <a:endParaRPr lang="de-DE" sz="2400" b="0" i="1">
                <a:solidFill>
                  <a:schemeClr val="bg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116159</xdr:colOff>
      <xdr:row>31</xdr:row>
      <xdr:rowOff>46463</xdr:rowOff>
    </xdr:from>
    <xdr:ext cx="4325125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878159" y="1690571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1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𝒓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latin typeface="Cambria Math"/>
                        <a:ea typeface="+mn-ea"/>
                        <a:cs typeface="+mn-cs"/>
                      </a:rPr>
                      <m:t>≔</m:t>
                    </m:r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24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𝑲</m:t>
                        </m:r>
                        <m:d>
                          <m:d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𝑻</m:t>
                            </m:r>
                          </m:e>
                        </m:d>
                      </m:num>
                      <m:den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𝑲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𝒐</m:t>
                            </m:r>
                          </m:sub>
                        </m:sSub>
                      </m:den>
                    </m:f>
                    <m:r>
                      <a:rPr lang="de-DE" sz="24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𝟏</m:t>
                    </m:r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878159" y="16905713"/>
              <a:ext cx="4325125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𝒓≔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𝑲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(𝑻)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/𝑲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𝒐 −𝟏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69695</xdr:colOff>
      <xdr:row>37</xdr:row>
      <xdr:rowOff>135208</xdr:rowOff>
    </xdr:from>
    <xdr:ext cx="4344330" cy="922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831695" y="21995083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2400" b="1" i="1">
                            <a:latin typeface="Cambria Math"/>
                          </a:rPr>
                          <m:t>𝒓</m:t>
                        </m:r>
                      </m:e>
                      <m:sub>
                        <m:r>
                          <a:rPr lang="de-DE" sz="2400" b="1" i="1">
                            <a:latin typeface="Cambria Math"/>
                          </a:rPr>
                          <m:t>𝒍𝒐𝒈</m:t>
                        </m:r>
                      </m:sub>
                    </m:sSub>
                    <m:r>
                      <a:rPr lang="de-DE" sz="2400" b="1" i="1">
                        <a:latin typeface="Cambria Math"/>
                      </a:rPr>
                      <m:t>≔</m:t>
                    </m:r>
                    <m:func>
                      <m:funcPr>
                        <m:ctrlPr>
                          <a:rPr lang="de-DE" sz="2400" b="1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a:rPr lang="de-DE" sz="2400" b="1" i="1">
                            <a:latin typeface="Cambria Math"/>
                          </a:rPr>
                          <m:t>𝒍𝒏</m:t>
                        </m:r>
                      </m:fName>
                      <m:e>
                        <m:d>
                          <m:dPr>
                            <m:ctrlPr>
                              <a:rPr lang="de-DE" sz="2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24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2400" b="1" i="1">
                                    <a:latin typeface="Cambria Math"/>
                                  </a:rPr>
                                  <m:t>𝑲</m:t>
                                </m:r>
                                <m:d>
                                  <m:d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𝑻</m:t>
                                    </m:r>
                                  </m:e>
                                </m:d>
                              </m:num>
                              <m:den>
                                <m:sSub>
                                  <m:sSubPr>
                                    <m:ctrlPr>
                                      <a:rPr lang="de-DE" sz="24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𝑲</m:t>
                                    </m:r>
                                  </m:e>
                                  <m:sub>
                                    <m:r>
                                      <a:rPr lang="de-DE" sz="2400" b="1" i="1">
                                        <a:latin typeface="Cambria Math"/>
                                      </a:rPr>
                                      <m:t>𝟎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de-DE" sz="2400" b="1" i="1">
                        <a:latin typeface="Cambria Math"/>
                      </a:rPr>
                      <m:t>=</m:t>
                    </m:r>
                    <m:r>
                      <a:rPr lang="de-DE" sz="2400" b="1" i="1">
                        <a:latin typeface="Cambria Math"/>
                      </a:rPr>
                      <m:t>𝒍𝒏</m:t>
                    </m:r>
                    <m:r>
                      <a:rPr lang="de-DE" sz="2400" b="1" i="1">
                        <a:latin typeface="Cambria Math"/>
                      </a:rPr>
                      <m:t> (</m:t>
                    </m:r>
                    <m:r>
                      <a:rPr lang="de-DE" sz="2400" b="1" i="1">
                        <a:latin typeface="Cambria Math"/>
                      </a:rPr>
                      <m:t>𝟏</m:t>
                    </m:r>
                    <m:r>
                      <a:rPr lang="de-DE" sz="2400" b="1" i="1">
                        <a:latin typeface="Cambria Math"/>
                      </a:rPr>
                      <m:t>+</m:t>
                    </m:r>
                    <m:r>
                      <a:rPr lang="de-DE" sz="2400" b="1" i="1">
                        <a:latin typeface="Cambria Math"/>
                      </a:rPr>
                      <m:t>𝒓</m:t>
                    </m:r>
                    <m:r>
                      <a:rPr lang="de-DE" sz="2400" b="1" i="1">
                        <a:latin typeface="Cambria Math"/>
                      </a:rPr>
                      <m:t>)</m:t>
                    </m:r>
                  </m:oMath>
                </m:oMathPara>
              </a14:m>
              <a:endParaRPr lang="de-DE" sz="2400" b="1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831695" y="21995083"/>
              <a:ext cx="4344330" cy="922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2400" b="1" i="0">
                  <a:latin typeface="Cambria Math"/>
                </a:rPr>
                <a:t>𝒓_𝒍𝒐𝒈≔𝒍𝒏⁡(𝑲(𝑻)/𝑲_𝟎 )=𝒍𝒏 (𝟏+𝒓)</a:t>
              </a:r>
              <a:endParaRPr lang="de-DE" sz="2400" b="1"/>
            </a:p>
          </xdr:txBody>
        </xdr:sp>
      </mc:Fallback>
    </mc:AlternateContent>
    <xdr:clientData/>
  </xdr:oneCellAnchor>
  <xdr:oneCellAnchor>
    <xdr:from>
      <xdr:col>3</xdr:col>
      <xdr:colOff>139386</xdr:colOff>
      <xdr:row>37</xdr:row>
      <xdr:rowOff>92928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10874061" y="21952803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latin typeface="Cambria Math"/>
                        <a:ea typeface="Cambria Math"/>
                      </a:rPr>
                      <m:t>𝑇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∙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𝑝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%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10874061" y="21952803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𝑇∙𝑝%</a:t>
              </a:r>
            </a:p>
          </xdr:txBody>
        </xdr:sp>
      </mc:Fallback>
    </mc:AlternateContent>
    <xdr:clientData/>
  </xdr:oneCellAnchor>
  <xdr:oneCellAnchor>
    <xdr:from>
      <xdr:col>1</xdr:col>
      <xdr:colOff>704381</xdr:colOff>
      <xdr:row>39</xdr:row>
      <xdr:rowOff>135208</xdr:rowOff>
    </xdr:from>
    <xdr:ext cx="3152078" cy="468013"/>
    <xdr:sp macro="" textlink="">
      <xdr:nvSpPr>
        <xdr:cNvPr id="38" name="Textfeld 37"/>
        <xdr:cNvSpPr txBox="1"/>
      </xdr:nvSpPr>
      <xdr:spPr>
        <a:xfrm>
          <a:off x="1466381" y="23661958"/>
          <a:ext cx="315207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2400" b="1"/>
        </a:p>
      </xdr:txBody>
    </xdr:sp>
    <xdr:clientData/>
  </xdr:oneCellAnchor>
  <xdr:oneCellAnchor>
    <xdr:from>
      <xdr:col>3</xdr:col>
      <xdr:colOff>139386</xdr:colOff>
      <xdr:row>39</xdr:row>
      <xdr:rowOff>92928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/>
            <xdr:cNvSpPr txBox="1"/>
          </xdr:nvSpPr>
          <xdr:spPr>
            <a:xfrm>
              <a:off x="10874061" y="23619678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a:rPr lang="de-DE" sz="2400" b="0" i="1">
                        <a:latin typeface="Cambria Math"/>
                        <a:ea typeface="Cambria Math"/>
                      </a:rPr>
                      <m:t>𝑝</m:t>
                    </m:r>
                    <m:r>
                      <a:rPr lang="de-DE" sz="2400" b="0" i="1">
                        <a:latin typeface="Cambria Math"/>
                        <a:ea typeface="Cambria Math"/>
                      </a:rPr>
                      <m:t>%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39" name="Textfeld 38"/>
            <xdr:cNvSpPr txBox="1"/>
          </xdr:nvSpPr>
          <xdr:spPr>
            <a:xfrm>
              <a:off x="10874061" y="23619678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/>
                  <a:ea typeface="Cambria Math"/>
                </a:rPr>
                <a:t>𝑝%</a:t>
              </a:r>
            </a:p>
          </xdr:txBody>
        </xdr:sp>
      </mc:Fallback>
    </mc:AlternateContent>
    <xdr:clientData/>
  </xdr:oneCellAnchor>
  <xdr:oneCellAnchor>
    <xdr:from>
      <xdr:col>1</xdr:col>
      <xdr:colOff>46464</xdr:colOff>
      <xdr:row>39</xdr:row>
      <xdr:rowOff>92928</xdr:rowOff>
    </xdr:from>
    <xdr:ext cx="4344329" cy="1123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808464" y="2361967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𝒓</m:t>
                            </m:r>
                          </m:e>
                          <m:sub>
                            <m:r>
                              <a:rPr lang="de-DE" sz="2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𝒍𝒐𝒈</m:t>
                            </m:r>
                          </m:sub>
                        </m:sSub>
                      </m:num>
                      <m:den>
                        <m:r>
                          <a:rPr lang="de-DE" sz="2400" b="1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808464" y="23619678"/>
              <a:ext cx="4344329" cy="1123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𝒓_𝒍𝒐𝒈</a:t>
              </a:r>
              <a:r>
                <a:rPr lang="de-DE" sz="2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de-DE" sz="2400" b="1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𝑻</a:t>
              </a:r>
              <a:endParaRPr lang="de-DE" sz="2400" b="1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83343</xdr:colOff>
      <xdr:row>25</xdr:row>
      <xdr:rowOff>46464</xdr:rowOff>
    </xdr:from>
    <xdr:ext cx="4228171" cy="1155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0839623" y="11871403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=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  <m:d>
                          <m:dPr>
                            <m:ctrlP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</m:d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∙</m:t>
                        </m:r>
                        <m:sSup>
                          <m:sSupPr>
                            <m:ctrlP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  <m:sup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de-DE" sz="2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𝑡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𝑝</m:t>
                            </m:r>
                            <m:r>
                              <a:rPr lang="de-DE" sz="2400" b="0" i="1">
                                <a:latin typeface="Cambria Math"/>
                                <a:ea typeface="Cambria Math"/>
                              </a:rPr>
                              <m:t>%</m:t>
                            </m:r>
                          </m:sup>
                        </m:sSup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0839623" y="11871403"/>
              <a:ext cx="4228171" cy="1155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</a:t>
              </a:r>
              <a:r>
                <a:rPr lang="de-DE" sz="2400" b="0" i="0">
                  <a:latin typeface="Cambria Math"/>
                  <a:ea typeface="Cambria Math"/>
                </a:rPr>
                <a:t>=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(𝑡)</a:t>
              </a:r>
              <a:r>
                <a:rPr lang="de-DE" sz="2400" b="0" i="0">
                  <a:latin typeface="Cambria Math"/>
                  <a:ea typeface="Cambria Math"/>
                </a:rPr>
                <a:t>∙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^(</a:t>
              </a:r>
              <a:r>
                <a:rPr lang="de-DE" sz="2400" b="0" i="0">
                  <a:latin typeface="Cambria Math"/>
                  <a:ea typeface="Cambria Math"/>
                </a:rPr>
                <a:t>−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𝑡</a:t>
              </a:r>
              <a:r>
                <a:rPr lang="de-DE" sz="2400" b="0" i="0">
                  <a:latin typeface="Cambria Math"/>
                  <a:ea typeface="Cambria Math"/>
                </a:rPr>
                <a:t>𝑝%</a:t>
              </a:r>
              <a:r>
                <a:rPr lang="de-DE" sz="2400" b="0" i="0">
                  <a:latin typeface="Cambria Math" panose="02040503050406030204" pitchFamily="18" charset="0"/>
                  <a:ea typeface="Cambria Math"/>
                </a:rPr>
                <a:t>)〗^</a:t>
              </a:r>
              <a:r>
                <a:rPr lang="de-DE" sz="2400" b="0" i="0">
                  <a:latin typeface="Cambria Math"/>
                  <a:ea typeface="Cambria Math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139391</xdr:colOff>
      <xdr:row>27</xdr:row>
      <xdr:rowOff>46464</xdr:rowOff>
    </xdr:from>
    <xdr:ext cx="4135244" cy="1152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10895671" y="13544086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2400" b="0" i="1">
                            <a:latin typeface="Cambria Math"/>
                          </a:rPr>
                          <m:t>𝑙𝑛</m:t>
                        </m:r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(</m:t>
                            </m:r>
                            <m:r>
                              <a:rPr lang="de-DE" sz="2400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de-DE" sz="2400" b="0" i="1">
                            <a:latin typeface="Cambria Math" panose="02040503050406030204" pitchFamily="18" charset="0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de-DE" sz="2400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10895671" y="13544086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i="0">
                  <a:latin typeface="Cambria Math" panose="02040503050406030204" pitchFamily="18" charset="0"/>
                </a:rPr>
                <a:t>(</a:t>
              </a:r>
              <a:r>
                <a:rPr lang="de-DE" sz="2400" b="0" i="0">
                  <a:latin typeface="Cambria Math"/>
                </a:rPr>
                <a:t>𝑙𝑛</a:t>
              </a:r>
              <a:r>
                <a:rPr lang="de-DE" sz="2400" b="0" i="0">
                  <a:latin typeface="Cambria Math" panose="02040503050406030204" pitchFamily="18" charset="0"/>
                </a:rPr>
                <a:t>〖</a:t>
              </a:r>
              <a:r>
                <a:rPr lang="de-DE" sz="2400" b="0" i="0">
                  <a:latin typeface="Cambria Math"/>
                </a:rPr>
                <a:t>(𝐾</a:t>
              </a:r>
              <a:r>
                <a:rPr lang="de-DE" sz="2400" b="0" i="0">
                  <a:latin typeface="Cambria Math" panose="02040503050406030204" pitchFamily="18" charset="0"/>
                </a:rPr>
                <a:t>〗_𝑡</a:t>
              </a:r>
              <a:r>
                <a:rPr lang="de-DE" sz="2400" b="0" i="0">
                  <a:latin typeface="Cambria Math"/>
                </a:rPr>
                <a:t>/𝐾</a:t>
              </a:r>
              <a:r>
                <a:rPr lang="de-DE" sz="2400" b="0" i="0">
                  <a:latin typeface="Cambria Math" panose="02040503050406030204" pitchFamily="18" charset="0"/>
                </a:rPr>
                <a:t>_</a:t>
              </a:r>
              <a:r>
                <a:rPr lang="de-DE" sz="2400" b="0" i="0">
                  <a:latin typeface="Cambria Math"/>
                </a:rPr>
                <a:t>𝑜)</a:t>
              </a:r>
              <a:r>
                <a:rPr lang="de-DE" sz="2400" b="0" i="0">
                  <a:latin typeface="Cambria Math" panose="02040503050406030204" pitchFamily="18" charset="0"/>
                </a:rPr>
                <a:t>)/𝑡</a:t>
              </a:r>
              <a:endParaRPr lang="de-DE" sz="2400"/>
            </a:p>
          </xdr:txBody>
        </xdr:sp>
      </mc:Fallback>
    </mc:AlternateContent>
    <xdr:clientData/>
  </xdr:oneCellAnchor>
  <xdr:oneCellAnchor>
    <xdr:from>
      <xdr:col>3</xdr:col>
      <xdr:colOff>116154</xdr:colOff>
      <xdr:row>29</xdr:row>
      <xdr:rowOff>46464</xdr:rowOff>
    </xdr:from>
    <xdr:ext cx="4135244" cy="1152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10872434" y="15216769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2400" b="0" i="1">
                            <a:latin typeface="Cambria Math"/>
                          </a:rPr>
                          <m:t>𝑙𝑛</m:t>
                        </m:r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(</m:t>
                            </m:r>
                            <m:r>
                              <a:rPr lang="de-DE" sz="2400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</a:rPr>
                          <m:t>/</m:t>
                        </m:r>
                        <m:sSub>
                          <m:sSubPr>
                            <m:ctrlPr>
                              <a:rPr lang="de-DE" sz="2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2400" b="0" i="1">
                                <a:latin typeface="Cambria Math"/>
                              </a:rPr>
                              <m:t>𝐾</m:t>
                            </m:r>
                          </m:e>
                          <m:sub>
                            <m:r>
                              <a:rPr lang="de-DE" sz="2400" b="0" i="1">
                                <a:latin typeface="Cambria Math"/>
                              </a:rPr>
                              <m:t>𝑜</m:t>
                            </m:r>
                          </m:sub>
                        </m:sSub>
                        <m:r>
                          <a:rPr lang="de-DE" sz="2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de-DE" sz="2400" b="0" i="1">
                            <a:latin typeface="Cambria Math"/>
                          </a:rPr>
                          <m:t>𝑝</m:t>
                        </m:r>
                        <m:r>
                          <a:rPr lang="de-DE" sz="2400" b="0" i="1">
                            <a:latin typeface="Cambria Math"/>
                          </a:rPr>
                          <m:t>%</m:t>
                        </m:r>
                      </m:den>
                    </m:f>
                  </m:oMath>
                </m:oMathPara>
              </a14:m>
              <a:endParaRPr lang="de-DE" sz="2400"/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10872434" y="15216769"/>
              <a:ext cx="4135244" cy="1152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i="0">
                  <a:latin typeface="Cambria Math" panose="02040503050406030204" pitchFamily="18" charset="0"/>
                </a:rPr>
                <a:t>(</a:t>
              </a:r>
              <a:r>
                <a:rPr lang="de-DE" sz="2400" b="0" i="0">
                  <a:latin typeface="Cambria Math"/>
                </a:rPr>
                <a:t>𝑙𝑛</a:t>
              </a:r>
              <a:r>
                <a:rPr lang="de-DE" sz="2400" b="0" i="0">
                  <a:latin typeface="Cambria Math" panose="02040503050406030204" pitchFamily="18" charset="0"/>
                </a:rPr>
                <a:t>〖</a:t>
              </a:r>
              <a:r>
                <a:rPr lang="de-DE" sz="2400" b="0" i="0">
                  <a:latin typeface="Cambria Math"/>
                </a:rPr>
                <a:t>(𝐾</a:t>
              </a:r>
              <a:r>
                <a:rPr lang="de-DE" sz="2400" b="0" i="0">
                  <a:latin typeface="Cambria Math" panose="02040503050406030204" pitchFamily="18" charset="0"/>
                </a:rPr>
                <a:t>〗_𝑡</a:t>
              </a:r>
              <a:r>
                <a:rPr lang="de-DE" sz="2400" b="0" i="0">
                  <a:latin typeface="Cambria Math"/>
                </a:rPr>
                <a:t>/𝐾</a:t>
              </a:r>
              <a:r>
                <a:rPr lang="de-DE" sz="2400" b="0" i="0">
                  <a:latin typeface="Cambria Math" panose="02040503050406030204" pitchFamily="18" charset="0"/>
                </a:rPr>
                <a:t>_</a:t>
              </a:r>
              <a:r>
                <a:rPr lang="de-DE" sz="2400" b="0" i="0">
                  <a:latin typeface="Cambria Math"/>
                </a:rPr>
                <a:t>𝑜)</a:t>
              </a:r>
              <a:r>
                <a:rPr lang="de-DE" sz="2400" b="0" i="0">
                  <a:latin typeface="Cambria Math" panose="02040503050406030204" pitchFamily="18" charset="0"/>
                </a:rPr>
                <a:t>)/(</a:t>
              </a:r>
              <a:r>
                <a:rPr lang="de-DE" sz="2400" b="0" i="0">
                  <a:latin typeface="Cambria Math"/>
                </a:rPr>
                <a:t>𝑝%</a:t>
              </a:r>
              <a:r>
                <a:rPr lang="de-DE" sz="2400" b="0" i="0">
                  <a:latin typeface="Cambria Math" panose="02040503050406030204" pitchFamily="18" charset="0"/>
                </a:rPr>
                <a:t>)</a:t>
              </a:r>
              <a:endParaRPr lang="de-DE" sz="2400"/>
            </a:p>
          </xdr:txBody>
        </xdr:sp>
      </mc:Fallback>
    </mc:AlternateContent>
    <xdr:clientData/>
  </xdr:oneCellAnchor>
  <xdr:oneCellAnchor>
    <xdr:from>
      <xdr:col>3</xdr:col>
      <xdr:colOff>83336</xdr:colOff>
      <xdr:row>35</xdr:row>
      <xdr:rowOff>92933</xdr:rowOff>
    </xdr:from>
    <xdr:ext cx="4204938" cy="1085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10839616" y="202812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%</m:t>
                        </m:r>
                      </m:sup>
                    </m:sSup>
                    <m:r>
                      <a:rPr lang="de-DE" sz="2400" b="0" i="1">
                        <a:latin typeface="Cambria Math"/>
                        <a:ea typeface="Cambria Math"/>
                      </a:rPr>
                      <m:t>−1</m:t>
                    </m:r>
                    <m:sSup>
                      <m:sSupPr>
                        <m:ctrlPr>
                          <a:rPr lang="de-DE" sz="24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e>
                      <m:sup>
                        <m:r>
                          <a:rPr lang="de-DE" sz="2400" b="0" i="1">
                            <a:latin typeface="Cambria Math"/>
                            <a:ea typeface="Cambria Math"/>
                          </a:rPr>
                          <m:t> </m:t>
                        </m:r>
                      </m:sup>
                    </m:sSup>
                    <m:r>
                      <a:rPr lang="de-DE" sz="24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ctrlPr>
                          <a:rPr lang="de-DE" sz="2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deg>
                      <m:e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de-DE" sz="24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24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  <m:r>
                              <a:rPr lang="de-DE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2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2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  <m:r>
                          <a:rPr lang="de-DE" sz="2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 </m:t>
                        </m:r>
                      </m:e>
                    </m:rad>
                    <m:r>
                      <a:rPr lang="de-DE" sz="24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r>
                      <a:rPr lang="de-DE" sz="2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 1</m:t>
                    </m:r>
                  </m:oMath>
                </m:oMathPara>
              </a14:m>
              <a:endParaRPr lang="de-DE" sz="2400" b="0" i="0">
                <a:latin typeface="Cambria Math"/>
                <a:ea typeface="Cambria Math"/>
              </a:endParaRPr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10839616" y="20281287"/>
              <a:ext cx="4204938" cy="1085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𝑒^(𝑝%)</a:t>
              </a:r>
              <a:r>
                <a:rPr lang="de-DE" sz="2400" b="0" i="0">
                  <a:latin typeface="Cambria Math"/>
                  <a:ea typeface="Cambria Math"/>
                </a:rPr>
                <a:t>−1 ^ 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&amp; (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(𝑇)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)/𝐾_0    )</a:t>
              </a:r>
              <a:r>
                <a:rPr lang="de-DE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de-DE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1</a:t>
              </a:r>
              <a:endParaRPr lang="de-DE" sz="2400" b="0" i="0">
                <a:latin typeface="Cambria Math"/>
                <a:ea typeface="Cambria Math"/>
              </a:endParaRPr>
            </a:p>
          </xdr:txBody>
        </xdr:sp>
      </mc:Fallback>
    </mc:AlternateContent>
    <xdr:clientData/>
  </xdr:oneCellAnchor>
  <xdr:twoCellAnchor>
    <xdr:from>
      <xdr:col>8</xdr:col>
      <xdr:colOff>46463</xdr:colOff>
      <xdr:row>1</xdr:row>
      <xdr:rowOff>92927</xdr:rowOff>
    </xdr:from>
    <xdr:to>
      <xdr:col>9</xdr:col>
      <xdr:colOff>0</xdr:colOff>
      <xdr:row>3</xdr:row>
      <xdr:rowOff>0</xdr:rowOff>
    </xdr:to>
    <xdr:cxnSp macro="">
      <xdr:nvCxnSpPr>
        <xdr:cNvPr id="46" name="Gerade Verbindung 45"/>
        <xdr:cNvCxnSpPr/>
      </xdr:nvCxnSpPr>
      <xdr:spPr>
        <a:xfrm>
          <a:off x="16829513" y="2074127"/>
          <a:ext cx="2201437" cy="7643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7" workbookViewId="0">
      <selection activeCell="J26" sqref="J26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zoomScale="41" zoomScaleNormal="41" workbookViewId="0">
      <selection activeCell="S15" sqref="S15"/>
    </sheetView>
  </sheetViews>
  <sheetFormatPr baseColWidth="10" defaultColWidth="11.44140625" defaultRowHeight="31.2" x14ac:dyDescent="0.6"/>
  <cols>
    <col min="1" max="1" width="11.44140625" style="2"/>
    <col min="2" max="2" width="67.88671875" style="2" customWidth="1"/>
    <col min="3" max="3" width="81.6640625" style="2" customWidth="1"/>
    <col min="4" max="4" width="7.109375" style="2" customWidth="1"/>
    <col min="5" max="5" width="57.88671875" style="2" customWidth="1"/>
    <col min="6" max="7" width="7.109375" style="2" customWidth="1"/>
    <col min="8" max="8" width="11.44140625" style="2"/>
    <col min="9" max="9" width="28.5546875" style="2" customWidth="1"/>
    <col min="10" max="10" width="4.109375" style="2" bestFit="1" customWidth="1"/>
    <col min="11" max="11" width="25.6640625" style="2" customWidth="1"/>
    <col min="12" max="12" width="4.109375" style="2" bestFit="1" customWidth="1"/>
    <col min="13" max="13" width="25.6640625" style="2" customWidth="1"/>
    <col min="14" max="14" width="4.109375" style="2" bestFit="1" customWidth="1"/>
    <col min="15" max="15" width="25.6640625" style="2" customWidth="1"/>
    <col min="16" max="16" width="4.109375" style="2" bestFit="1" customWidth="1"/>
    <col min="17" max="17" width="25.6640625" style="2" customWidth="1"/>
    <col min="18" max="16384" width="11.44140625" style="2"/>
  </cols>
  <sheetData>
    <row r="1" spans="1:17" ht="156" customHeight="1" x14ac:dyDescent="0.6">
      <c r="B1" s="12" t="s">
        <v>19</v>
      </c>
    </row>
    <row r="2" spans="1:17" x14ac:dyDescent="0.6">
      <c r="D2" s="4"/>
      <c r="E2" s="4"/>
      <c r="F2" s="4"/>
      <c r="G2" s="4"/>
      <c r="I2" s="15" t="s">
        <v>35</v>
      </c>
    </row>
    <row r="3" spans="1:17" ht="36" x14ac:dyDescent="0.6">
      <c r="C3" s="1" t="s">
        <v>42</v>
      </c>
      <c r="I3" s="14" t="s">
        <v>34</v>
      </c>
      <c r="K3" s="29" t="s">
        <v>16</v>
      </c>
      <c r="L3" s="34"/>
      <c r="M3" s="31" t="s">
        <v>17</v>
      </c>
      <c r="N3" s="34"/>
      <c r="O3" s="32" t="s">
        <v>15</v>
      </c>
      <c r="P3" s="34"/>
      <c r="Q3" s="33" t="s">
        <v>5</v>
      </c>
    </row>
    <row r="4" spans="1:17" ht="13.5" customHeight="1" x14ac:dyDescent="0.6">
      <c r="I4" s="15"/>
      <c r="M4" s="15"/>
    </row>
    <row r="5" spans="1:17" ht="35.1" customHeight="1" x14ac:dyDescent="0.6">
      <c r="C5" s="1" t="s">
        <v>44</v>
      </c>
      <c r="I5" s="29" t="s">
        <v>16</v>
      </c>
      <c r="K5" s="52">
        <f>K7*(1+K9*K11)</f>
        <v>4960</v>
      </c>
      <c r="M5" s="22">
        <f>K5</f>
        <v>4960</v>
      </c>
      <c r="O5" s="22">
        <f>M5</f>
        <v>4960</v>
      </c>
      <c r="Q5" s="22">
        <f>M5</f>
        <v>4960</v>
      </c>
    </row>
    <row r="6" spans="1:17" ht="15" customHeight="1" x14ac:dyDescent="0.6">
      <c r="I6" s="30"/>
    </row>
    <row r="7" spans="1:17" ht="35.1" customHeight="1" x14ac:dyDescent="0.6">
      <c r="C7" s="1" t="s">
        <v>8</v>
      </c>
      <c r="I7" s="31" t="s">
        <v>17</v>
      </c>
      <c r="K7" s="22">
        <v>4000</v>
      </c>
      <c r="M7" s="52">
        <f>M5/(1+M9*M11)</f>
        <v>4000</v>
      </c>
      <c r="O7" s="22">
        <f>K7</f>
        <v>4000</v>
      </c>
      <c r="Q7" s="22">
        <f>K7</f>
        <v>4000</v>
      </c>
    </row>
    <row r="8" spans="1:17" ht="15" customHeight="1" x14ac:dyDescent="0.6">
      <c r="I8" s="30"/>
    </row>
    <row r="9" spans="1:17" x14ac:dyDescent="0.6">
      <c r="C9" s="1" t="s">
        <v>0</v>
      </c>
      <c r="I9" s="32" t="s">
        <v>37</v>
      </c>
      <c r="K9" s="46">
        <v>4.8000000000000001E-2</v>
      </c>
      <c r="M9" s="46">
        <f>K9</f>
        <v>4.8000000000000001E-2</v>
      </c>
      <c r="O9" s="50">
        <f>(O5/O7-1)/O11</f>
        <v>4.8000000000000001E-2</v>
      </c>
      <c r="Q9" s="46">
        <f>K9</f>
        <v>4.8000000000000001E-2</v>
      </c>
    </row>
    <row r="10" spans="1:17" ht="15" customHeight="1" x14ac:dyDescent="0.6">
      <c r="I10" s="30"/>
    </row>
    <row r="11" spans="1:17" x14ac:dyDescent="0.6">
      <c r="I11" s="33" t="s">
        <v>5</v>
      </c>
      <c r="K11" s="11">
        <v>5</v>
      </c>
      <c r="M11" s="11">
        <v>5</v>
      </c>
      <c r="O11" s="11">
        <v>5</v>
      </c>
      <c r="Q11" s="51">
        <f>(Q5/Q7-1)/Q9</f>
        <v>5</v>
      </c>
    </row>
    <row r="12" spans="1:17" x14ac:dyDescent="0.6">
      <c r="A12" s="28"/>
      <c r="B12" s="28"/>
      <c r="C12" s="28"/>
      <c r="D12" s="28"/>
      <c r="E12" s="28"/>
      <c r="F12" s="28"/>
      <c r="G12" s="28"/>
      <c r="H12" s="28"/>
      <c r="I12" s="28"/>
      <c r="J12" s="3"/>
      <c r="K12" s="3"/>
      <c r="L12" s="3"/>
      <c r="M12" s="3"/>
      <c r="N12" s="3"/>
      <c r="O12" s="3"/>
      <c r="P12" s="3"/>
      <c r="Q12" s="3"/>
    </row>
    <row r="13" spans="1:17" ht="95.25" customHeight="1" x14ac:dyDescent="0.6">
      <c r="D13" s="4"/>
      <c r="E13" s="13" t="s">
        <v>1</v>
      </c>
      <c r="F13" s="4"/>
      <c r="G13" s="4"/>
      <c r="I13" s="27"/>
    </row>
    <row r="14" spans="1:17" ht="37.200000000000003" x14ac:dyDescent="0.6">
      <c r="D14" s="5"/>
      <c r="E14" s="6" t="s">
        <v>4</v>
      </c>
      <c r="F14" s="5"/>
      <c r="G14" s="5"/>
      <c r="I14" s="37" t="s">
        <v>14</v>
      </c>
      <c r="K14" s="63">
        <f>K5/K7-1</f>
        <v>0.24</v>
      </c>
      <c r="L14" s="48"/>
      <c r="M14" s="59" t="s">
        <v>41</v>
      </c>
      <c r="N14" s="60"/>
      <c r="O14" s="68">
        <f>K14/$O$11</f>
        <v>4.8000000000000001E-2</v>
      </c>
      <c r="P14" s="48"/>
      <c r="Q14" s="48"/>
    </row>
    <row r="15" spans="1:17" x14ac:dyDescent="0.6">
      <c r="F15" s="5"/>
      <c r="G15" s="5"/>
    </row>
    <row r="16" spans="1:17" ht="60" customHeight="1" x14ac:dyDescent="0.6">
      <c r="B16" s="9" t="s">
        <v>38</v>
      </c>
      <c r="C16" s="10"/>
      <c r="D16" s="9"/>
      <c r="E16" s="10" t="s">
        <v>11</v>
      </c>
      <c r="F16" s="5"/>
      <c r="G16" s="5"/>
    </row>
    <row r="17" spans="2:13" ht="60" customHeight="1" x14ac:dyDescent="0.6">
      <c r="B17" s="7" t="s">
        <v>9</v>
      </c>
      <c r="C17" s="11"/>
      <c r="D17" s="5"/>
      <c r="E17" s="11"/>
      <c r="F17" s="5"/>
      <c r="G17" s="5"/>
    </row>
    <row r="18" spans="2:13" ht="60" customHeight="1" x14ac:dyDescent="0.6">
      <c r="B18" s="9" t="s">
        <v>6</v>
      </c>
      <c r="C18" s="10"/>
      <c r="D18" s="9"/>
      <c r="E18" s="10" t="s">
        <v>7</v>
      </c>
      <c r="F18" s="5"/>
      <c r="G18" s="5"/>
    </row>
    <row r="19" spans="2:13" x14ac:dyDescent="0.6">
      <c r="C19" s="11"/>
      <c r="F19" s="5"/>
    </row>
    <row r="20" spans="2:13" ht="99.9" customHeight="1" x14ac:dyDescent="0.6">
      <c r="B20" s="8"/>
      <c r="C20" s="25" t="s">
        <v>13</v>
      </c>
      <c r="D20" s="8"/>
      <c r="E20" s="8"/>
      <c r="F20" s="5"/>
    </row>
    <row r="21" spans="2:13" x14ac:dyDescent="0.6">
      <c r="C21" s="11"/>
      <c r="D21" s="11"/>
      <c r="E21" s="11"/>
      <c r="F21" s="5"/>
    </row>
    <row r="22" spans="2:13" ht="99.9" customHeight="1" x14ac:dyDescent="0.6">
      <c r="B22" s="8"/>
      <c r="C22" s="26" t="s">
        <v>12</v>
      </c>
      <c r="D22" s="8"/>
      <c r="E22" s="8"/>
      <c r="F22" s="5"/>
    </row>
    <row r="23" spans="2:13" x14ac:dyDescent="0.6">
      <c r="F23" s="5"/>
      <c r="I23" s="17"/>
      <c r="M23" s="17"/>
    </row>
    <row r="24" spans="2:13" ht="99.9" customHeight="1" x14ac:dyDescent="0.6">
      <c r="B24" s="8"/>
      <c r="C24" s="24" t="s">
        <v>3</v>
      </c>
      <c r="D24" s="8"/>
      <c r="E24" s="8"/>
      <c r="F24" s="5"/>
    </row>
    <row r="25" spans="2:13" x14ac:dyDescent="0.6">
      <c r="F25" s="11"/>
      <c r="I25" s="17"/>
      <c r="M25" s="17"/>
    </row>
    <row r="26" spans="2:13" ht="99.9" customHeight="1" x14ac:dyDescent="0.6">
      <c r="B26" s="8"/>
      <c r="C26" s="23" t="s">
        <v>0</v>
      </c>
      <c r="D26" s="8"/>
      <c r="E26" s="8"/>
      <c r="F26" s="5"/>
    </row>
    <row r="27" spans="2:13" x14ac:dyDescent="0.6">
      <c r="F27" s="5"/>
      <c r="I27" s="16"/>
      <c r="M27" s="16"/>
    </row>
    <row r="28" spans="2:13" ht="99.9" customHeight="1" x14ac:dyDescent="0.6">
      <c r="B28" s="8"/>
      <c r="C28" s="40" t="s">
        <v>2</v>
      </c>
      <c r="D28" s="8"/>
      <c r="E28" s="8"/>
    </row>
    <row r="29" spans="2:13" x14ac:dyDescent="0.6">
      <c r="E29" s="19"/>
      <c r="I29" s="16"/>
      <c r="M29" s="16"/>
    </row>
    <row r="30" spans="2:13" ht="99.9" customHeight="1" x14ac:dyDescent="0.6">
      <c r="B30" s="8"/>
      <c r="C30" s="35" t="s">
        <v>10</v>
      </c>
      <c r="D30" s="8"/>
      <c r="E30" s="8"/>
    </row>
    <row r="31" spans="2:13" x14ac:dyDescent="0.6">
      <c r="I31" s="20"/>
      <c r="M31" s="20"/>
    </row>
    <row r="32" spans="2:13" x14ac:dyDescent="0.6">
      <c r="I32" s="20"/>
      <c r="M32" s="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tabSelected="1" zoomScale="41" zoomScaleNormal="41" workbookViewId="0">
      <selection activeCell="I2" sqref="I2:Q18"/>
    </sheetView>
  </sheetViews>
  <sheetFormatPr baseColWidth="10" defaultColWidth="11.44140625" defaultRowHeight="31.2" x14ac:dyDescent="0.6"/>
  <cols>
    <col min="1" max="1" width="11.44140625" style="2"/>
    <col min="2" max="2" width="67.88671875" style="2" customWidth="1"/>
    <col min="3" max="3" width="81.6640625" style="2" customWidth="1"/>
    <col min="4" max="4" width="7.109375" style="2" customWidth="1"/>
    <col min="5" max="5" width="57.88671875" style="2" customWidth="1"/>
    <col min="6" max="7" width="7.109375" style="2" customWidth="1"/>
    <col min="8" max="8" width="11.44140625" style="2"/>
    <col min="9" max="9" width="33.6640625" style="2" customWidth="1"/>
    <col min="10" max="10" width="4.109375" style="2" bestFit="1" customWidth="1"/>
    <col min="11" max="11" width="33.6640625" style="2" customWidth="1"/>
    <col min="12" max="12" width="4.109375" style="2" bestFit="1" customWidth="1"/>
    <col min="13" max="13" width="33.6640625" style="2" customWidth="1"/>
    <col min="14" max="14" width="4.109375" style="2" bestFit="1" customWidth="1"/>
    <col min="15" max="15" width="33.6640625" style="2" customWidth="1"/>
    <col min="16" max="16" width="12.44140625" style="2" bestFit="1" customWidth="1"/>
    <col min="17" max="17" width="33.6640625" style="2" customWidth="1"/>
    <col min="18" max="16384" width="11.44140625" style="2"/>
  </cols>
  <sheetData>
    <row r="1" spans="1:17" ht="156" customHeight="1" x14ac:dyDescent="0.6">
      <c r="B1" s="12" t="s">
        <v>19</v>
      </c>
    </row>
    <row r="2" spans="1:17" x14ac:dyDescent="0.6">
      <c r="D2" s="4"/>
      <c r="E2" s="4"/>
      <c r="F2" s="4"/>
      <c r="G2" s="4"/>
      <c r="I2" s="15" t="s">
        <v>35</v>
      </c>
    </row>
    <row r="3" spans="1:17" ht="36" x14ac:dyDescent="0.6">
      <c r="C3" s="1" t="s">
        <v>42</v>
      </c>
      <c r="I3" s="14" t="s">
        <v>34</v>
      </c>
      <c r="K3" s="29" t="s">
        <v>16</v>
      </c>
      <c r="L3" s="34"/>
      <c r="M3" s="31" t="s">
        <v>17</v>
      </c>
      <c r="N3" s="34"/>
      <c r="O3" s="32" t="s">
        <v>47</v>
      </c>
      <c r="P3" s="34"/>
      <c r="Q3" s="33" t="s">
        <v>5</v>
      </c>
    </row>
    <row r="4" spans="1:17" ht="13.5" customHeight="1" x14ac:dyDescent="0.6">
      <c r="I4" s="15"/>
      <c r="M4" s="15"/>
    </row>
    <row r="5" spans="1:17" ht="35.1" customHeight="1" x14ac:dyDescent="0.6">
      <c r="C5" s="1" t="s">
        <v>44</v>
      </c>
      <c r="I5" s="29" t="s">
        <v>16</v>
      </c>
      <c r="K5" s="52">
        <f>K7*(1+K9)^K11</f>
        <v>5056.6908675358736</v>
      </c>
      <c r="M5" s="22">
        <v>5056.6899999999996</v>
      </c>
      <c r="O5" s="22">
        <f>M5</f>
        <v>5056.6899999999996</v>
      </c>
      <c r="Q5" s="22">
        <f>M5</f>
        <v>5056.6899999999996</v>
      </c>
    </row>
    <row r="6" spans="1:17" ht="15" customHeight="1" x14ac:dyDescent="0.6">
      <c r="I6" s="30"/>
    </row>
    <row r="7" spans="1:17" ht="35.1" customHeight="1" x14ac:dyDescent="0.6">
      <c r="C7" s="1" t="s">
        <v>43</v>
      </c>
      <c r="I7" s="31" t="s">
        <v>17</v>
      </c>
      <c r="K7" s="22">
        <v>4000</v>
      </c>
      <c r="M7" s="52">
        <f>M5/(1+M9)^M11</f>
        <v>3999.9993137520983</v>
      </c>
      <c r="O7" s="22">
        <f>K7</f>
        <v>4000</v>
      </c>
      <c r="Q7" s="22">
        <f>K7</f>
        <v>4000</v>
      </c>
    </row>
    <row r="8" spans="1:17" ht="15" customHeight="1" x14ac:dyDescent="0.6">
      <c r="I8" s="30"/>
    </row>
    <row r="9" spans="1:17" x14ac:dyDescent="0.6">
      <c r="C9" s="1" t="s">
        <v>0</v>
      </c>
      <c r="I9" s="32" t="s">
        <v>39</v>
      </c>
      <c r="K9" s="46">
        <v>4.8000000000000001E-2</v>
      </c>
      <c r="L9" s="47"/>
      <c r="M9" s="46">
        <f>K9</f>
        <v>4.8000000000000001E-2</v>
      </c>
      <c r="N9" s="47"/>
      <c r="O9" s="50">
        <f>(O5/O7)^(1/O11)-1</f>
        <v>4.7999964040607468E-2</v>
      </c>
      <c r="P9" s="47"/>
      <c r="Q9" s="46">
        <f>K9</f>
        <v>4.8000000000000001E-2</v>
      </c>
    </row>
    <row r="10" spans="1:17" ht="15" customHeight="1" x14ac:dyDescent="0.6">
      <c r="I10" s="30"/>
    </row>
    <row r="11" spans="1:17" x14ac:dyDescent="0.6">
      <c r="I11" s="33" t="s">
        <v>5</v>
      </c>
      <c r="K11" s="53">
        <v>5</v>
      </c>
      <c r="L11" s="55"/>
      <c r="M11" s="53">
        <v>5</v>
      </c>
      <c r="N11" s="55"/>
      <c r="O11" s="53">
        <v>5</v>
      </c>
      <c r="Q11" s="57">
        <f>LN(Q5/Q7)/LN(1+Q9)</f>
        <v>4.9999963406811441</v>
      </c>
    </row>
    <row r="12" spans="1:17" x14ac:dyDescent="0.6">
      <c r="A12" s="28"/>
      <c r="B12" s="28"/>
      <c r="C12" s="28"/>
      <c r="D12" s="28"/>
      <c r="E12" s="28"/>
      <c r="F12" s="28"/>
      <c r="G12" s="28"/>
      <c r="H12" s="28"/>
      <c r="I12" s="28"/>
      <c r="J12" s="3"/>
      <c r="K12" s="3"/>
      <c r="L12" s="3"/>
      <c r="M12" s="3"/>
      <c r="N12" s="3"/>
      <c r="O12" s="3"/>
      <c r="P12" s="3"/>
      <c r="Q12" s="3"/>
    </row>
    <row r="13" spans="1:17" x14ac:dyDescent="0.6">
      <c r="E13" s="39"/>
      <c r="F13" s="5"/>
      <c r="G13" s="5"/>
    </row>
    <row r="14" spans="1:17" ht="37.200000000000003" x14ac:dyDescent="0.6">
      <c r="D14" s="4"/>
      <c r="E14" s="4"/>
      <c r="F14" s="4"/>
      <c r="G14" s="4"/>
      <c r="I14" s="37" t="s">
        <v>14</v>
      </c>
      <c r="K14" s="56">
        <f>K5/K7-1</f>
        <v>0.26417271688396848</v>
      </c>
      <c r="L14" s="48"/>
      <c r="M14" s="37" t="s">
        <v>41</v>
      </c>
      <c r="N14" s="48"/>
      <c r="O14" s="56">
        <f>K14/$O$11</f>
        <v>5.2834543376793698E-2</v>
      </c>
      <c r="P14" s="48"/>
      <c r="Q14" s="48"/>
    </row>
    <row r="15" spans="1:17" ht="15" customHeight="1" x14ac:dyDescent="0.6">
      <c r="I15" s="30"/>
      <c r="M15" s="30"/>
    </row>
    <row r="16" spans="1:17" ht="37.200000000000003" x14ac:dyDescent="0.6">
      <c r="D16" s="4"/>
      <c r="E16" s="4" t="s">
        <v>21</v>
      </c>
      <c r="F16" s="4"/>
      <c r="G16" s="4"/>
      <c r="I16" s="37" t="s">
        <v>25</v>
      </c>
      <c r="K16" s="56">
        <f>LN(K5/K7)</f>
        <v>0.2344179294942525</v>
      </c>
      <c r="L16" s="38"/>
      <c r="M16" s="37" t="s">
        <v>40</v>
      </c>
      <c r="N16" s="38"/>
      <c r="O16" s="56">
        <f>K16/$O$11</f>
        <v>4.6883585898850499E-2</v>
      </c>
      <c r="P16" s="48"/>
      <c r="Q16" s="48"/>
    </row>
    <row r="17" spans="2:17" ht="15" customHeight="1" x14ac:dyDescent="0.6">
      <c r="I17" s="30"/>
      <c r="M17" s="30"/>
    </row>
    <row r="18" spans="2:17" ht="36" x14ac:dyDescent="0.6">
      <c r="D18" s="5"/>
      <c r="E18" s="6" t="s">
        <v>20</v>
      </c>
      <c r="F18" s="5"/>
      <c r="G18" s="5"/>
      <c r="I18" s="37"/>
      <c r="K18" s="54"/>
      <c r="L18" s="38"/>
      <c r="M18" s="59" t="s">
        <v>33</v>
      </c>
      <c r="N18" s="61"/>
      <c r="O18" s="62">
        <f>(O5/O7)^(1/O11)-1</f>
        <v>4.7999964040607468E-2</v>
      </c>
      <c r="P18" s="38"/>
      <c r="Q18" s="18"/>
    </row>
    <row r="19" spans="2:17" x14ac:dyDescent="0.6">
      <c r="F19" s="5"/>
      <c r="G19" s="5"/>
    </row>
    <row r="20" spans="2:17" ht="60" customHeight="1" x14ac:dyDescent="0.6">
      <c r="B20" s="9" t="s">
        <v>38</v>
      </c>
      <c r="C20" s="10"/>
      <c r="D20" s="9"/>
      <c r="E20" s="10" t="s">
        <v>28</v>
      </c>
      <c r="F20" s="5"/>
      <c r="G20" s="5"/>
    </row>
    <row r="21" spans="2:17" ht="60" customHeight="1" x14ac:dyDescent="0.6">
      <c r="B21" s="7" t="s">
        <v>9</v>
      </c>
      <c r="C21" s="11"/>
      <c r="D21" s="5"/>
      <c r="E21" s="11"/>
      <c r="F21" s="5"/>
      <c r="G21" s="5"/>
    </row>
    <row r="22" spans="2:17" ht="60" customHeight="1" x14ac:dyDescent="0.6">
      <c r="B22" s="9" t="s">
        <v>6</v>
      </c>
      <c r="C22" s="10"/>
      <c r="D22" s="9"/>
      <c r="E22" s="10" t="s">
        <v>22</v>
      </c>
      <c r="F22" s="5"/>
      <c r="G22" s="5"/>
      <c r="K22" s="18"/>
    </row>
    <row r="23" spans="2:17" x14ac:dyDescent="0.6">
      <c r="C23" s="11"/>
      <c r="F23" s="5"/>
    </row>
    <row r="24" spans="2:17" ht="99.9" customHeight="1" x14ac:dyDescent="0.6">
      <c r="B24" s="8"/>
      <c r="C24" s="25" t="s">
        <v>13</v>
      </c>
      <c r="D24" s="8"/>
      <c r="E24" s="8"/>
      <c r="F24" s="5"/>
    </row>
    <row r="25" spans="2:17" x14ac:dyDescent="0.6">
      <c r="C25" s="11"/>
      <c r="D25" s="11"/>
      <c r="E25" s="11"/>
      <c r="F25" s="5"/>
    </row>
    <row r="26" spans="2:17" ht="99.9" customHeight="1" x14ac:dyDescent="0.6">
      <c r="B26" s="8"/>
      <c r="C26" s="26" t="s">
        <v>12</v>
      </c>
      <c r="D26" s="8"/>
      <c r="E26" s="8"/>
      <c r="F26" s="5"/>
    </row>
    <row r="27" spans="2:17" x14ac:dyDescent="0.6">
      <c r="F27" s="5"/>
      <c r="I27" s="17"/>
      <c r="M27" s="17"/>
    </row>
    <row r="28" spans="2:17" ht="99.9" customHeight="1" x14ac:dyDescent="0.6">
      <c r="B28" s="8"/>
      <c r="C28" s="24" t="s">
        <v>3</v>
      </c>
      <c r="D28" s="8"/>
      <c r="E28" s="8"/>
      <c r="F28" s="5"/>
    </row>
    <row r="29" spans="2:17" x14ac:dyDescent="0.6">
      <c r="F29" s="11"/>
      <c r="I29" s="17"/>
      <c r="M29" s="17"/>
    </row>
    <row r="30" spans="2:17" ht="99.9" customHeight="1" x14ac:dyDescent="0.6">
      <c r="B30" s="8"/>
      <c r="C30" s="23" t="s">
        <v>0</v>
      </c>
      <c r="D30" s="8"/>
      <c r="E30" s="8"/>
      <c r="F30" s="5"/>
    </row>
    <row r="31" spans="2:17" x14ac:dyDescent="0.6">
      <c r="F31" s="5"/>
      <c r="I31" s="16"/>
      <c r="M31" s="16"/>
    </row>
    <row r="32" spans="2:17" ht="99.9" customHeight="1" x14ac:dyDescent="0.6">
      <c r="B32" s="8"/>
      <c r="C32" s="36" t="s">
        <v>2</v>
      </c>
      <c r="D32" s="8"/>
      <c r="E32" s="8"/>
    </row>
    <row r="33" spans="2:13" x14ac:dyDescent="0.6">
      <c r="E33" s="19"/>
      <c r="I33" s="16"/>
      <c r="M33" s="16"/>
    </row>
    <row r="34" spans="2:13" ht="99.9" customHeight="1" x14ac:dyDescent="0.6">
      <c r="B34" s="8"/>
      <c r="C34" s="36" t="s">
        <v>10</v>
      </c>
      <c r="D34" s="41"/>
      <c r="E34" s="41"/>
    </row>
    <row r="35" spans="2:13" x14ac:dyDescent="0.6">
      <c r="I35" s="18"/>
      <c r="M35" s="18"/>
    </row>
    <row r="36" spans="2:13" ht="99.9" customHeight="1" x14ac:dyDescent="0.6">
      <c r="B36" s="8"/>
      <c r="C36" s="35" t="s">
        <v>23</v>
      </c>
      <c r="D36" s="8"/>
      <c r="E36" s="8"/>
      <c r="F36" s="5"/>
    </row>
    <row r="37" spans="2:13" x14ac:dyDescent="0.6">
      <c r="F37" s="5"/>
    </row>
    <row r="38" spans="2:13" ht="99.9" customHeight="1" x14ac:dyDescent="0.6">
      <c r="B38" s="8"/>
      <c r="C38" s="36" t="s">
        <v>24</v>
      </c>
      <c r="D38" s="41"/>
      <c r="E38" s="41"/>
      <c r="F38" s="5"/>
    </row>
    <row r="39" spans="2:13" x14ac:dyDescent="0.6">
      <c r="I39" s="21"/>
      <c r="M39" s="21"/>
    </row>
    <row r="40" spans="2:13" ht="99.9" customHeight="1" x14ac:dyDescent="0.6">
      <c r="B40" s="8"/>
      <c r="C40" s="36" t="s">
        <v>26</v>
      </c>
      <c r="D40" s="41"/>
      <c r="E40" s="41"/>
      <c r="F40" s="5"/>
    </row>
    <row r="41" spans="2:13" x14ac:dyDescent="0.6">
      <c r="I41" s="21"/>
      <c r="M41" s="21"/>
    </row>
    <row r="42" spans="2:13" x14ac:dyDescent="0.6">
      <c r="I42" s="20"/>
      <c r="M42" s="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="41" zoomScaleNormal="41" workbookViewId="0">
      <selection activeCell="I1" sqref="I1:Q18"/>
    </sheetView>
  </sheetViews>
  <sheetFormatPr baseColWidth="10" defaultColWidth="11.44140625" defaultRowHeight="31.2" x14ac:dyDescent="0.6"/>
  <cols>
    <col min="1" max="1" width="11.44140625" style="2"/>
    <col min="2" max="2" width="67.88671875" style="2" customWidth="1"/>
    <col min="3" max="3" width="81.6640625" style="2" customWidth="1"/>
    <col min="4" max="4" width="7.109375" style="2" customWidth="1"/>
    <col min="5" max="5" width="66.88671875" style="2" customWidth="1"/>
    <col min="6" max="7" width="7.109375" style="2" customWidth="1"/>
    <col min="8" max="8" width="11.44140625" style="2"/>
    <col min="9" max="9" width="28.5546875" style="2" customWidth="1"/>
    <col min="10" max="10" width="4.109375" style="2" bestFit="1" customWidth="1"/>
    <col min="11" max="11" width="25.6640625" style="2" customWidth="1"/>
    <col min="12" max="12" width="4.109375" style="2" bestFit="1" customWidth="1"/>
    <col min="13" max="13" width="25.6640625" style="2" customWidth="1"/>
    <col min="14" max="14" width="4.109375" style="2" bestFit="1" customWidth="1"/>
    <col min="15" max="15" width="25.6640625" style="2" customWidth="1"/>
    <col min="16" max="16" width="4.109375" style="2" bestFit="1" customWidth="1"/>
    <col min="17" max="17" width="25.6640625" style="2" customWidth="1"/>
    <col min="18" max="18" width="4.109375" style="2" bestFit="1" customWidth="1"/>
    <col min="19" max="16384" width="11.44140625" style="2"/>
  </cols>
  <sheetData>
    <row r="1" spans="1:18" ht="156" customHeight="1" x14ac:dyDescent="0.6">
      <c r="B1" s="12" t="s">
        <v>19</v>
      </c>
      <c r="I1" s="49">
        <v>12</v>
      </c>
      <c r="K1" s="2" t="s">
        <v>36</v>
      </c>
    </row>
    <row r="2" spans="1:18" x14ac:dyDescent="0.6">
      <c r="D2" s="4"/>
      <c r="E2" s="4"/>
      <c r="F2" s="4"/>
      <c r="G2" s="4"/>
      <c r="I2" s="15" t="s">
        <v>35</v>
      </c>
    </row>
    <row r="3" spans="1:18" ht="36" x14ac:dyDescent="0.6">
      <c r="C3" s="1" t="s">
        <v>42</v>
      </c>
      <c r="I3" s="14" t="s">
        <v>34</v>
      </c>
      <c r="K3" s="29" t="s">
        <v>32</v>
      </c>
      <c r="L3" s="34"/>
      <c r="M3" s="31" t="s">
        <v>17</v>
      </c>
      <c r="N3" s="34"/>
      <c r="O3" s="32" t="s">
        <v>18</v>
      </c>
      <c r="P3" s="34"/>
      <c r="Q3" s="33" t="s">
        <v>5</v>
      </c>
      <c r="R3" s="34"/>
    </row>
    <row r="4" spans="1:18" ht="13.5" customHeight="1" x14ac:dyDescent="0.6">
      <c r="I4" s="15"/>
      <c r="M4" s="15"/>
    </row>
    <row r="5" spans="1:18" ht="35.1" customHeight="1" x14ac:dyDescent="0.6">
      <c r="C5" s="1" t="s">
        <v>44</v>
      </c>
      <c r="I5" s="29" t="s">
        <v>32</v>
      </c>
      <c r="K5" s="52">
        <f>K7*(1+K9/12)^(12*K11)</f>
        <v>5082.5628748364479</v>
      </c>
      <c r="M5" s="22">
        <v>5082.5600000000004</v>
      </c>
      <c r="O5" s="22">
        <f>M5</f>
        <v>5082.5600000000004</v>
      </c>
      <c r="Q5" s="22">
        <f>M5</f>
        <v>5082.5600000000004</v>
      </c>
    </row>
    <row r="6" spans="1:18" ht="15" customHeight="1" x14ac:dyDescent="0.6">
      <c r="I6" s="30"/>
    </row>
    <row r="7" spans="1:18" ht="35.1" customHeight="1" x14ac:dyDescent="0.6">
      <c r="C7" s="1" t="s">
        <v>8</v>
      </c>
      <c r="I7" s="31" t="s">
        <v>17</v>
      </c>
      <c r="K7" s="22">
        <v>4000</v>
      </c>
      <c r="M7" s="52">
        <f>M5*(1+M9/12)^(-12*M11)</f>
        <v>3999.9977374906966</v>
      </c>
      <c r="O7" s="22">
        <f>K7</f>
        <v>4000</v>
      </c>
      <c r="Q7" s="22">
        <f>M7</f>
        <v>3999.9977374906966</v>
      </c>
    </row>
    <row r="8" spans="1:18" ht="15" customHeight="1" x14ac:dyDescent="0.6">
      <c r="I8" s="30"/>
    </row>
    <row r="9" spans="1:18" x14ac:dyDescent="0.6">
      <c r="C9" s="1" t="s">
        <v>0</v>
      </c>
      <c r="I9" s="32" t="s">
        <v>18</v>
      </c>
      <c r="K9" s="46">
        <v>4.8000000000000001E-2</v>
      </c>
      <c r="M9" s="46">
        <f>K9</f>
        <v>4.8000000000000001E-2</v>
      </c>
      <c r="O9" s="50">
        <f>((O5/O7)^(1/12/O11)-1)*12</f>
        <v>4.7999886422002369E-2</v>
      </c>
      <c r="Q9" s="46">
        <f>M9</f>
        <v>4.8000000000000001E-2</v>
      </c>
    </row>
    <row r="10" spans="1:18" ht="15" customHeight="1" x14ac:dyDescent="0.6">
      <c r="I10" s="30"/>
      <c r="O10" s="19"/>
    </row>
    <row r="11" spans="1:18" x14ac:dyDescent="0.6">
      <c r="I11" s="33" t="s">
        <v>5</v>
      </c>
      <c r="K11" s="53">
        <v>5</v>
      </c>
      <c r="M11" s="11">
        <v>5</v>
      </c>
      <c r="O11" s="11">
        <f>M11</f>
        <v>5</v>
      </c>
      <c r="Q11" s="51">
        <f>LN(Q5/Q7)/I1/LN(1+Q9/I1)</f>
        <v>5.0000000000000222</v>
      </c>
    </row>
    <row r="12" spans="1:18" x14ac:dyDescent="0.6">
      <c r="A12" s="28"/>
      <c r="B12" s="28"/>
      <c r="C12" s="28"/>
      <c r="D12" s="28"/>
      <c r="E12" s="28"/>
      <c r="F12" s="28"/>
      <c r="G12" s="28"/>
      <c r="H12" s="28"/>
      <c r="I12" s="28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6">
      <c r="E13" s="39"/>
      <c r="F13" s="5"/>
      <c r="G13" s="5"/>
    </row>
    <row r="14" spans="1:18" ht="37.200000000000003" x14ac:dyDescent="0.6">
      <c r="D14" s="4"/>
      <c r="F14" s="4"/>
      <c r="G14" s="4"/>
      <c r="I14" s="37" t="s">
        <v>14</v>
      </c>
      <c r="K14" s="63">
        <f>K5/K7-1</f>
        <v>0.27064071870911199</v>
      </c>
      <c r="L14" s="48"/>
      <c r="M14" s="37" t="s">
        <v>41</v>
      </c>
      <c r="N14" s="48"/>
      <c r="O14" s="63">
        <f>K14/$O$11</f>
        <v>5.4128143741822399E-2</v>
      </c>
      <c r="P14" s="48"/>
      <c r="Q14" s="18"/>
      <c r="R14" s="48"/>
    </row>
    <row r="15" spans="1:18" ht="15" customHeight="1" x14ac:dyDescent="0.6">
      <c r="I15" s="30"/>
      <c r="K15" s="64"/>
      <c r="M15" s="30"/>
      <c r="O15" s="64"/>
      <c r="Q15" s="18"/>
    </row>
    <row r="16" spans="1:18" ht="37.200000000000003" x14ac:dyDescent="0.6">
      <c r="D16" s="5"/>
      <c r="E16" s="4" t="s">
        <v>21</v>
      </c>
      <c r="F16" s="5"/>
      <c r="G16" s="5"/>
      <c r="I16" s="37" t="s">
        <v>25</v>
      </c>
      <c r="K16" s="65">
        <f>LN(K5/K7)</f>
        <v>0.23952127617224847</v>
      </c>
      <c r="L16" s="38"/>
      <c r="M16" s="37" t="s">
        <v>40</v>
      </c>
      <c r="N16" s="38"/>
      <c r="O16" s="63">
        <f>K16/$O$11</f>
        <v>4.7904255234449696E-2</v>
      </c>
      <c r="P16" s="38"/>
      <c r="Q16" s="18"/>
      <c r="R16" s="38"/>
    </row>
    <row r="17" spans="2:18" ht="15" customHeight="1" x14ac:dyDescent="0.6">
      <c r="I17" s="30"/>
      <c r="M17" s="30"/>
      <c r="O17" s="64"/>
    </row>
    <row r="18" spans="2:18" ht="36" x14ac:dyDescent="0.6">
      <c r="E18" s="6" t="s">
        <v>20</v>
      </c>
      <c r="F18" s="5"/>
      <c r="G18" s="5"/>
      <c r="I18" s="37"/>
      <c r="K18" s="54"/>
      <c r="L18" s="38"/>
      <c r="M18" s="37" t="s">
        <v>33</v>
      </c>
      <c r="N18" s="38"/>
      <c r="O18" s="65">
        <f>(1+O9/12)^12-1</f>
        <v>4.9070088858224947E-2</v>
      </c>
      <c r="P18" s="38"/>
      <c r="Q18" s="18"/>
      <c r="R18" s="38"/>
    </row>
    <row r="19" spans="2:18" ht="15" customHeight="1" x14ac:dyDescent="0.6">
      <c r="I19" s="30"/>
      <c r="M19" s="30"/>
      <c r="Q19" s="18"/>
    </row>
    <row r="20" spans="2:18" ht="60" customHeight="1" x14ac:dyDescent="0.6">
      <c r="B20" s="9" t="s">
        <v>38</v>
      </c>
      <c r="C20" s="10"/>
      <c r="D20" s="9"/>
      <c r="E20" s="10" t="s">
        <v>29</v>
      </c>
      <c r="F20" s="5"/>
      <c r="G20" s="5"/>
    </row>
    <row r="21" spans="2:18" ht="60" customHeight="1" x14ac:dyDescent="0.6">
      <c r="B21" s="43" t="s">
        <v>31</v>
      </c>
      <c r="C21" s="11"/>
      <c r="D21" s="5"/>
      <c r="E21" s="11"/>
      <c r="F21" s="5"/>
      <c r="G21" s="5"/>
    </row>
    <row r="22" spans="2:18" ht="60" customHeight="1" x14ac:dyDescent="0.6">
      <c r="B22" s="9" t="s">
        <v>6</v>
      </c>
      <c r="C22" s="10"/>
      <c r="D22" s="9"/>
      <c r="E22" s="10" t="s">
        <v>30</v>
      </c>
      <c r="F22" s="5"/>
      <c r="G22" s="5"/>
      <c r="K22" s="18"/>
    </row>
    <row r="23" spans="2:18" x14ac:dyDescent="0.6">
      <c r="C23" s="11"/>
      <c r="F23" s="5"/>
    </row>
    <row r="24" spans="2:18" ht="99.9" customHeight="1" x14ac:dyDescent="0.6">
      <c r="B24" s="8"/>
      <c r="C24" s="25" t="s">
        <v>13</v>
      </c>
      <c r="D24" s="8"/>
      <c r="E24" s="8"/>
      <c r="F24" s="5"/>
    </row>
    <row r="25" spans="2:18" x14ac:dyDescent="0.6">
      <c r="C25" s="11"/>
      <c r="D25" s="11"/>
      <c r="E25" s="11"/>
      <c r="F25" s="5"/>
    </row>
    <row r="26" spans="2:18" ht="99.9" customHeight="1" x14ac:dyDescent="0.6">
      <c r="B26" s="8"/>
      <c r="C26" s="26" t="s">
        <v>12</v>
      </c>
      <c r="D26" s="8"/>
      <c r="E26" s="8"/>
      <c r="F26" s="5"/>
    </row>
    <row r="27" spans="2:18" x14ac:dyDescent="0.6">
      <c r="F27" s="5"/>
      <c r="I27" s="17"/>
      <c r="M27" s="17"/>
    </row>
    <row r="28" spans="2:18" ht="99.9" customHeight="1" x14ac:dyDescent="0.6">
      <c r="B28" s="8"/>
      <c r="C28" s="24" t="s">
        <v>3</v>
      </c>
      <c r="D28" s="8"/>
      <c r="E28" s="8"/>
      <c r="F28" s="5"/>
    </row>
    <row r="29" spans="2:18" x14ac:dyDescent="0.6">
      <c r="F29" s="11"/>
      <c r="I29" s="17"/>
      <c r="M29" s="17"/>
    </row>
    <row r="30" spans="2:18" ht="99.9" customHeight="1" x14ac:dyDescent="0.6">
      <c r="B30" s="8"/>
      <c r="C30" s="23" t="s">
        <v>0</v>
      </c>
      <c r="D30" s="8"/>
      <c r="E30" s="8"/>
      <c r="F30" s="5"/>
    </row>
    <row r="31" spans="2:18" x14ac:dyDescent="0.6">
      <c r="F31" s="5"/>
      <c r="I31" s="16"/>
      <c r="M31" s="16"/>
    </row>
    <row r="32" spans="2:18" ht="99.9" customHeight="1" x14ac:dyDescent="0.6">
      <c r="B32" s="8"/>
      <c r="C32" s="36" t="s">
        <v>2</v>
      </c>
      <c r="D32" s="8"/>
      <c r="E32" s="8"/>
    </row>
    <row r="33" spans="2:13" x14ac:dyDescent="0.6">
      <c r="E33" s="19"/>
      <c r="I33" s="16"/>
      <c r="M33" s="16"/>
    </row>
    <row r="34" spans="2:13" ht="99.9" customHeight="1" x14ac:dyDescent="0.6">
      <c r="B34" s="8"/>
      <c r="C34" s="36" t="s">
        <v>10</v>
      </c>
      <c r="D34" s="41"/>
      <c r="E34" s="41"/>
    </row>
    <row r="35" spans="2:13" x14ac:dyDescent="0.6">
      <c r="I35" s="18"/>
      <c r="M35" s="18"/>
    </row>
    <row r="36" spans="2:13" ht="99.9" customHeight="1" x14ac:dyDescent="0.6">
      <c r="B36" s="8"/>
      <c r="C36" s="36" t="s">
        <v>23</v>
      </c>
      <c r="D36" s="8"/>
      <c r="E36" s="8"/>
      <c r="F36" s="5"/>
    </row>
    <row r="37" spans="2:13" x14ac:dyDescent="0.6">
      <c r="F37" s="5"/>
    </row>
    <row r="38" spans="2:13" ht="99.9" customHeight="1" x14ac:dyDescent="0.6">
      <c r="B38" s="8"/>
      <c r="C38" s="36" t="s">
        <v>24</v>
      </c>
      <c r="D38" s="41"/>
      <c r="E38" s="41"/>
      <c r="F38" s="5"/>
    </row>
    <row r="39" spans="2:13" x14ac:dyDescent="0.6">
      <c r="I39" s="21"/>
      <c r="M39" s="21"/>
    </row>
    <row r="40" spans="2:13" ht="99.9" customHeight="1" x14ac:dyDescent="0.6">
      <c r="B40" s="8"/>
      <c r="C40" s="36" t="s">
        <v>26</v>
      </c>
      <c r="D40" s="41"/>
      <c r="E40" s="41"/>
      <c r="F40" s="5"/>
    </row>
    <row r="41" spans="2:13" x14ac:dyDescent="0.6">
      <c r="I41" s="21"/>
      <c r="M41" s="21"/>
    </row>
    <row r="42" spans="2:13" x14ac:dyDescent="0.6">
      <c r="I42" s="20"/>
      <c r="M42" s="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zoomScale="41" zoomScaleNormal="41" workbookViewId="0">
      <selection activeCell="L24" sqref="L24"/>
    </sheetView>
  </sheetViews>
  <sheetFormatPr baseColWidth="10" defaultColWidth="11.44140625" defaultRowHeight="31.2" x14ac:dyDescent="0.6"/>
  <cols>
    <col min="1" max="1" width="11.44140625" style="2"/>
    <col min="2" max="2" width="67.88671875" style="2" customWidth="1"/>
    <col min="3" max="3" width="81.6640625" style="2" customWidth="1"/>
    <col min="4" max="4" width="7.109375" style="2" customWidth="1"/>
    <col min="5" max="5" width="57.88671875" style="2" customWidth="1"/>
    <col min="6" max="7" width="7.109375" style="2" customWidth="1"/>
    <col min="8" max="8" width="11.44140625" style="2"/>
    <col min="9" max="9" width="28.5546875" style="2" customWidth="1"/>
    <col min="10" max="10" width="4.109375" style="2" bestFit="1" customWidth="1"/>
    <col min="11" max="11" width="25.6640625" style="2" customWidth="1"/>
    <col min="12" max="12" width="4.109375" style="2" bestFit="1" customWidth="1"/>
    <col min="13" max="13" width="25.6640625" style="2" customWidth="1"/>
    <col min="14" max="14" width="4.109375" style="2" bestFit="1" customWidth="1"/>
    <col min="15" max="15" width="25.6640625" style="2" customWidth="1"/>
    <col min="16" max="16" width="4.109375" style="2" bestFit="1" customWidth="1"/>
    <col min="17" max="17" width="25.6640625" style="2" customWidth="1"/>
    <col min="18" max="16384" width="11.44140625" style="2"/>
  </cols>
  <sheetData>
    <row r="1" spans="1:18" ht="156" customHeight="1" x14ac:dyDescent="0.6">
      <c r="B1" s="12" t="s">
        <v>19</v>
      </c>
    </row>
    <row r="2" spans="1:18" x14ac:dyDescent="0.6">
      <c r="D2" s="4"/>
      <c r="E2" s="4"/>
      <c r="F2" s="4"/>
      <c r="G2" s="4"/>
      <c r="I2" s="15" t="s">
        <v>35</v>
      </c>
    </row>
    <row r="3" spans="1:18" ht="36" x14ac:dyDescent="0.6">
      <c r="C3" s="1" t="s">
        <v>42</v>
      </c>
      <c r="I3" s="14" t="s">
        <v>34</v>
      </c>
      <c r="K3" s="29" t="s">
        <v>16</v>
      </c>
      <c r="L3" s="34"/>
      <c r="M3" s="31" t="s">
        <v>17</v>
      </c>
      <c r="N3" s="34"/>
      <c r="O3" s="32" t="s">
        <v>18</v>
      </c>
      <c r="P3" s="34"/>
      <c r="Q3" s="33" t="s">
        <v>5</v>
      </c>
    </row>
    <row r="4" spans="1:18" ht="13.5" customHeight="1" x14ac:dyDescent="0.6">
      <c r="I4" s="15"/>
      <c r="M4" s="15"/>
    </row>
    <row r="5" spans="1:18" ht="35.1" customHeight="1" x14ac:dyDescent="0.6">
      <c r="C5" s="1" t="s">
        <v>44</v>
      </c>
      <c r="I5" s="29" t="s">
        <v>16</v>
      </c>
      <c r="K5" s="52">
        <f>K7*EXP(K9*K11)</f>
        <v>5084.9966012856194</v>
      </c>
      <c r="M5" s="22">
        <f>K7*EXP(K9*K11)</f>
        <v>5084.9966012856194</v>
      </c>
      <c r="O5" s="22">
        <f>M5</f>
        <v>5084.9966012856194</v>
      </c>
      <c r="Q5" s="22">
        <f>M5</f>
        <v>5084.9966012856194</v>
      </c>
    </row>
    <row r="6" spans="1:18" ht="15" customHeight="1" x14ac:dyDescent="0.6">
      <c r="I6" s="30"/>
    </row>
    <row r="7" spans="1:18" ht="35.1" customHeight="1" x14ac:dyDescent="0.6">
      <c r="C7" s="1" t="s">
        <v>8</v>
      </c>
      <c r="I7" s="31" t="s">
        <v>17</v>
      </c>
      <c r="K7" s="22">
        <v>4000</v>
      </c>
      <c r="M7" s="52">
        <f>M5*EXP(-M11*M9)</f>
        <v>4000.0000000000009</v>
      </c>
      <c r="O7" s="22">
        <f>K7</f>
        <v>4000</v>
      </c>
      <c r="Q7" s="22">
        <f>K7</f>
        <v>4000</v>
      </c>
    </row>
    <row r="8" spans="1:18" ht="15" customHeight="1" x14ac:dyDescent="0.6">
      <c r="I8" s="30"/>
    </row>
    <row r="9" spans="1:18" x14ac:dyDescent="0.6">
      <c r="C9" s="1" t="s">
        <v>0</v>
      </c>
      <c r="I9" s="32" t="s">
        <v>18</v>
      </c>
      <c r="K9" s="46">
        <v>4.8000000000000001E-2</v>
      </c>
      <c r="M9" s="46">
        <f>K9</f>
        <v>4.8000000000000001E-2</v>
      </c>
      <c r="O9" s="50">
        <f>LN(O5/O7)/O11</f>
        <v>4.8000000000000001E-2</v>
      </c>
      <c r="Q9" s="46">
        <f>K9</f>
        <v>4.8000000000000001E-2</v>
      </c>
    </row>
    <row r="10" spans="1:18" ht="15" customHeight="1" x14ac:dyDescent="0.6">
      <c r="I10" s="30"/>
    </row>
    <row r="11" spans="1:18" x14ac:dyDescent="0.6">
      <c r="I11" s="33" t="s">
        <v>5</v>
      </c>
      <c r="K11" s="11">
        <v>5</v>
      </c>
      <c r="M11" s="11">
        <f>K11</f>
        <v>5</v>
      </c>
      <c r="O11" s="11">
        <f>K11</f>
        <v>5</v>
      </c>
      <c r="Q11" s="58">
        <f>LN(Q5/Q7)/Q9</f>
        <v>5</v>
      </c>
    </row>
    <row r="12" spans="1:18" x14ac:dyDescent="0.6">
      <c r="A12" s="28"/>
      <c r="B12" s="28"/>
      <c r="C12" s="28"/>
      <c r="D12" s="28"/>
      <c r="E12" s="28"/>
      <c r="F12" s="28"/>
      <c r="G12" s="28"/>
      <c r="H12" s="28"/>
      <c r="I12" s="28"/>
      <c r="J12" s="3"/>
      <c r="K12" s="3"/>
      <c r="L12" s="3"/>
      <c r="M12" s="3"/>
      <c r="N12" s="3"/>
      <c r="O12" s="3"/>
      <c r="P12" s="3"/>
      <c r="Q12" s="3"/>
    </row>
    <row r="13" spans="1:18" x14ac:dyDescent="0.6">
      <c r="E13" s="39"/>
      <c r="F13" s="5"/>
      <c r="G13" s="5"/>
    </row>
    <row r="14" spans="1:18" ht="37.200000000000003" x14ac:dyDescent="0.6">
      <c r="F14" s="5"/>
      <c r="G14" s="5"/>
      <c r="I14" s="37" t="s">
        <v>14</v>
      </c>
      <c r="K14" s="63">
        <f>K5/K7-1</f>
        <v>0.27124915032140473</v>
      </c>
      <c r="L14" s="48"/>
      <c r="M14" s="37" t="s">
        <v>41</v>
      </c>
      <c r="N14" s="48"/>
      <c r="O14" s="63">
        <f>K14/$O$11</f>
        <v>5.4249830064280948E-2</v>
      </c>
      <c r="P14" s="48"/>
      <c r="Q14" s="18"/>
      <c r="R14" s="48"/>
    </row>
    <row r="15" spans="1:18" ht="15" customHeight="1" x14ac:dyDescent="0.6">
      <c r="F15" s="5"/>
      <c r="G15" s="5"/>
      <c r="I15" s="30"/>
      <c r="K15" s="64"/>
      <c r="M15" s="30"/>
      <c r="O15" s="64"/>
    </row>
    <row r="16" spans="1:18" ht="37.200000000000003" x14ac:dyDescent="0.6">
      <c r="D16" s="5"/>
      <c r="E16" s="4" t="s">
        <v>46</v>
      </c>
      <c r="F16" s="5"/>
      <c r="G16" s="5"/>
      <c r="I16" s="37" t="s">
        <v>25</v>
      </c>
      <c r="K16" s="65">
        <f>LN(K5/K7)</f>
        <v>0.24000000000000002</v>
      </c>
      <c r="L16" s="38"/>
      <c r="M16" s="66" t="s">
        <v>40</v>
      </c>
      <c r="N16" s="61"/>
      <c r="O16" s="67">
        <f>K16/$O$11</f>
        <v>4.8000000000000001E-2</v>
      </c>
      <c r="P16" s="38"/>
      <c r="Q16" s="18"/>
      <c r="R16" s="38"/>
    </row>
    <row r="17" spans="1:18" ht="15" customHeight="1" x14ac:dyDescent="0.6">
      <c r="A17" s="2" t="s">
        <v>45</v>
      </c>
      <c r="I17" s="30"/>
      <c r="M17" s="30"/>
      <c r="O17" s="64"/>
      <c r="Q17" s="18"/>
    </row>
    <row r="18" spans="1:18" ht="36" x14ac:dyDescent="0.6">
      <c r="E18" s="6" t="s">
        <v>20</v>
      </c>
      <c r="F18" s="5"/>
      <c r="G18" s="5"/>
      <c r="I18" s="44"/>
      <c r="K18" s="54"/>
      <c r="L18" s="38"/>
      <c r="M18" s="37" t="s">
        <v>33</v>
      </c>
      <c r="N18" s="38"/>
      <c r="O18" s="63">
        <f>EXP(O9)-1</f>
        <v>4.9170655324470625E-2</v>
      </c>
      <c r="P18" s="38"/>
      <c r="Q18" s="18"/>
      <c r="R18" s="38"/>
    </row>
    <row r="19" spans="1:18" ht="15" customHeight="1" x14ac:dyDescent="0.6">
      <c r="I19" s="44"/>
      <c r="M19" s="30"/>
      <c r="Q19" s="18"/>
    </row>
    <row r="20" spans="1:18" ht="60" customHeight="1" x14ac:dyDescent="0.6">
      <c r="B20" s="9" t="s">
        <v>38</v>
      </c>
      <c r="C20" s="10"/>
      <c r="D20" s="9"/>
      <c r="E20" s="10" t="s">
        <v>28</v>
      </c>
      <c r="F20" s="5"/>
      <c r="G20" s="5"/>
      <c r="I20" s="44"/>
      <c r="K20" s="18"/>
    </row>
    <row r="21" spans="1:18" ht="60" customHeight="1" x14ac:dyDescent="0.6">
      <c r="B21" s="43" t="s">
        <v>9</v>
      </c>
      <c r="C21" s="11"/>
      <c r="D21" s="5"/>
      <c r="E21" s="11"/>
      <c r="F21" s="5"/>
      <c r="G21" s="5"/>
    </row>
    <row r="22" spans="1:18" ht="60" customHeight="1" x14ac:dyDescent="0.6">
      <c r="B22" s="9" t="s">
        <v>6</v>
      </c>
      <c r="C22" s="10"/>
      <c r="D22" s="9"/>
      <c r="E22" s="10" t="s">
        <v>27</v>
      </c>
      <c r="F22" s="5"/>
      <c r="G22" s="5"/>
      <c r="I22" s="44"/>
      <c r="K22" s="18"/>
    </row>
    <row r="23" spans="1:18" x14ac:dyDescent="0.6">
      <c r="C23" s="11"/>
      <c r="F23" s="5"/>
      <c r="I23"/>
    </row>
    <row r="24" spans="1:18" ht="99.9" customHeight="1" x14ac:dyDescent="0.6">
      <c r="B24" s="8"/>
      <c r="C24" s="25" t="s">
        <v>13</v>
      </c>
      <c r="D24" s="8"/>
      <c r="E24" s="8"/>
      <c r="F24" s="5"/>
      <c r="I24" s="45"/>
    </row>
    <row r="25" spans="1:18" x14ac:dyDescent="0.6">
      <c r="C25" s="11"/>
      <c r="D25" s="11"/>
      <c r="E25" s="11"/>
      <c r="F25" s="5"/>
      <c r="I25" s="17"/>
      <c r="M25" s="17"/>
    </row>
    <row r="26" spans="1:18" ht="99.9" customHeight="1" x14ac:dyDescent="0.6">
      <c r="B26" s="8"/>
      <c r="C26" s="26" t="s">
        <v>12</v>
      </c>
      <c r="D26" s="8"/>
      <c r="E26" s="8"/>
      <c r="F26" s="5"/>
    </row>
    <row r="27" spans="1:18" x14ac:dyDescent="0.6">
      <c r="F27" s="5"/>
      <c r="I27" s="17"/>
      <c r="M27" s="17"/>
    </row>
    <row r="28" spans="1:18" ht="99.9" customHeight="1" x14ac:dyDescent="0.6">
      <c r="B28" s="8"/>
      <c r="C28" s="24" t="s">
        <v>3</v>
      </c>
      <c r="D28" s="8"/>
      <c r="E28" s="8"/>
      <c r="F28" s="5"/>
    </row>
    <row r="29" spans="1:18" x14ac:dyDescent="0.6">
      <c r="F29" s="11"/>
      <c r="I29" s="16"/>
      <c r="M29" s="16"/>
    </row>
    <row r="30" spans="1:18" ht="99.9" customHeight="1" x14ac:dyDescent="0.6">
      <c r="B30" s="8"/>
      <c r="C30" s="23" t="s">
        <v>0</v>
      </c>
      <c r="D30" s="8"/>
      <c r="E30" s="8"/>
      <c r="F30" s="5"/>
    </row>
    <row r="31" spans="1:18" x14ac:dyDescent="0.6">
      <c r="F31" s="5"/>
      <c r="I31" s="16"/>
      <c r="M31" s="16"/>
    </row>
    <row r="32" spans="1:18" ht="99.9" customHeight="1" x14ac:dyDescent="0.6">
      <c r="B32" s="8"/>
      <c r="C32" s="36" t="s">
        <v>2</v>
      </c>
      <c r="D32" s="8"/>
      <c r="E32" s="8"/>
    </row>
    <row r="33" spans="2:13" x14ac:dyDescent="0.6">
      <c r="E33" s="19"/>
      <c r="I33" s="18"/>
      <c r="M33" s="18"/>
    </row>
    <row r="34" spans="2:13" ht="99.9" customHeight="1" x14ac:dyDescent="0.6">
      <c r="B34" s="8"/>
      <c r="C34" s="36" t="s">
        <v>10</v>
      </c>
      <c r="D34" s="42"/>
      <c r="E34" s="42"/>
    </row>
    <row r="36" spans="2:13" ht="99.9" customHeight="1" x14ac:dyDescent="0.6">
      <c r="B36" s="8"/>
      <c r="C36" s="36" t="s">
        <v>23</v>
      </c>
      <c r="D36" s="8"/>
      <c r="E36" s="8"/>
      <c r="F36" s="5"/>
    </row>
    <row r="37" spans="2:13" x14ac:dyDescent="0.6">
      <c r="F37" s="5"/>
      <c r="I37" s="21"/>
      <c r="M37" s="21"/>
    </row>
    <row r="38" spans="2:13" ht="99.9" customHeight="1" x14ac:dyDescent="0.6">
      <c r="B38" s="8"/>
      <c r="C38" s="40" t="s">
        <v>24</v>
      </c>
      <c r="D38" s="8"/>
      <c r="E38" s="8"/>
      <c r="F38" s="5"/>
    </row>
    <row r="39" spans="2:13" x14ac:dyDescent="0.6">
      <c r="I39" s="21"/>
      <c r="M39" s="21"/>
    </row>
    <row r="40" spans="2:13" ht="60" x14ac:dyDescent="0.6">
      <c r="B40" s="8"/>
      <c r="C40" s="35" t="s">
        <v>26</v>
      </c>
      <c r="D40" s="8"/>
      <c r="E40" s="8"/>
      <c r="F40" s="5"/>
      <c r="I40" s="20"/>
      <c r="M40" s="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Auf- Abzinsen</vt:lpstr>
      <vt:lpstr>(A) Linear</vt:lpstr>
      <vt:lpstr>(B) PAngV</vt:lpstr>
      <vt:lpstr>(Bm) periodische Verrechnung</vt:lpstr>
      <vt:lpstr>(C) Exp</vt:lpstr>
      <vt:lpstr>'(A) Linear'!Druckbereich</vt:lpstr>
      <vt:lpstr>'(B) PAngV'!Druckbereich</vt:lpstr>
      <vt:lpstr>'(Bm) periodische Verrechnung'!Druckbereich</vt:lpstr>
      <vt:lpstr>'(C) Exp'!Druckbereich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</dc:creator>
  <cp:lastModifiedBy>Lambe</cp:lastModifiedBy>
  <cp:lastPrinted>2017-03-30T14:37:44Z</cp:lastPrinted>
  <dcterms:created xsi:type="dcterms:W3CDTF">2014-05-11T11:59:33Z</dcterms:created>
  <dcterms:modified xsi:type="dcterms:W3CDTF">2022-10-27T13:49:06Z</dcterms:modified>
</cp:coreProperties>
</file>